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İLLER YATIRIM İZLEME RAPORU" sheetId="1" r:id="rId1"/>
    <sheet name="KURULUŞLARA GÖRE " sheetId="2" r:id="rId2"/>
    <sheet name="İLÇELERE GÖRE" sheetId="3" r:id="rId3"/>
    <sheet name="SEKTÖRELERE GÖRE " sheetId="4" r:id="rId4"/>
    <sheet name="PROJE BAZINDA" sheetId="5" r:id="rId5"/>
    <sheet name="BELEDİYE PROJLERİ İZLEME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6" l="1"/>
  <c r="G33" i="6"/>
  <c r="F33" i="6"/>
  <c r="E33" i="6"/>
  <c r="G8" i="5" l="1"/>
  <c r="F8" i="5"/>
  <c r="E8" i="5"/>
  <c r="D8" i="5"/>
  <c r="C8" i="5"/>
  <c r="B8" i="5"/>
  <c r="G15" i="4" l="1"/>
  <c r="G14" i="4"/>
  <c r="G13" i="4"/>
  <c r="G12" i="4"/>
  <c r="G11" i="4"/>
  <c r="G10" i="4"/>
  <c r="G9" i="4"/>
  <c r="G8" i="4"/>
  <c r="G7" i="4"/>
  <c r="G6" i="4"/>
  <c r="G5" i="4"/>
  <c r="F4" i="4"/>
  <c r="G4" i="4" s="1"/>
  <c r="E4" i="4"/>
  <c r="D4" i="4"/>
  <c r="C4" i="4"/>
  <c r="B4" i="4"/>
  <c r="H27" i="2" l="1"/>
  <c r="H26" i="2"/>
  <c r="H25" i="2"/>
  <c r="H24" i="2"/>
  <c r="H23" i="2"/>
  <c r="H22" i="2"/>
  <c r="H21" i="2"/>
  <c r="H20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G4" i="2"/>
  <c r="H4" i="2" s="1"/>
  <c r="F4" i="2"/>
  <c r="E4" i="2"/>
  <c r="D4" i="2"/>
  <c r="C4" i="2"/>
  <c r="D3" i="3"/>
  <c r="E3" i="3"/>
  <c r="B3" i="3"/>
  <c r="F3" i="3"/>
  <c r="C3" i="3"/>
</calcChain>
</file>

<file path=xl/sharedStrings.xml><?xml version="1.0" encoding="utf-8"?>
<sst xmlns="http://schemas.openxmlformats.org/spreadsheetml/2006/main" count="1576" uniqueCount="471">
  <si>
    <t>SIRA 
NO</t>
  </si>
  <si>
    <t>YATIRIMCI KURULUŞ</t>
  </si>
  <si>
    <t>PROJE ADI</t>
  </si>
  <si>
    <t>PROJE
 SEKTÖRÜ</t>
  </si>
  <si>
    <t>PROJE
 DURUMU</t>
  </si>
  <si>
    <t>TOPLAM
 YIL ÖDENEĞİ</t>
  </si>
  <si>
    <t>TOPLAM 
PROJE TUTARI</t>
  </si>
  <si>
    <t>ÖNCEKİ YILLAR TOPLAM HARCAMASI</t>
  </si>
  <si>
    <t>YIL HARCAMA TUTARI</t>
  </si>
  <si>
    <t>MANİSA SU VE KANALİZASYON İDARESİ GENEL MÜDÜRLÜĞÜ</t>
  </si>
  <si>
    <t>Diğer Kamu Hizmetleri-İktisadi</t>
  </si>
  <si>
    <t>Bitti</t>
  </si>
  <si>
    <t>Devam Ediyor</t>
  </si>
  <si>
    <t>MANİSA CELAL BAYAR ÜNİVERSİTESİ REKTÖRLÜĞÜ</t>
  </si>
  <si>
    <t>D.K.H.</t>
  </si>
  <si>
    <t>Eğitim</t>
  </si>
  <si>
    <t>Sağlık</t>
  </si>
  <si>
    <t>KARAYOLLARI 2. BÖLGE MÜDÜRLÜĞÜ</t>
  </si>
  <si>
    <t>Ulaştırma 
Haberleşme</t>
  </si>
  <si>
    <t>İhale Aşamasında</t>
  </si>
  <si>
    <t>Projeye Başlanmadı</t>
  </si>
  <si>
    <t>KAMU ÖZEL SEKTÖR ORTAKLIĞI BÖLGE MÜDÜRLÜĞÜ</t>
  </si>
  <si>
    <t>TCDD 3. BÖLGE MÜDÜRLÜĞÜ</t>
  </si>
  <si>
    <t>DSİ 2. BÖLGE MÜDÜRLÜĞÜ</t>
  </si>
  <si>
    <t>Tarım</t>
  </si>
  <si>
    <t>İLLER BANKASI İZMİR BÖLGE MÜDÜRLÜĞÜ</t>
  </si>
  <si>
    <t>İLYASLAR KANALİZASYON ARITMA TESİSİ</t>
  </si>
  <si>
    <t>Madencilik</t>
  </si>
  <si>
    <t>MADEN TETKİK VE ARAMA EGE BÖLGE MÜDÜRLÜĞÜ</t>
  </si>
  <si>
    <t>TEİAŞ 3. BÖLGE MÜDÜRLÜĞÜ</t>
  </si>
  <si>
    <t>Enerji</t>
  </si>
  <si>
    <t>Tasfiye Edildi</t>
  </si>
  <si>
    <t>İZMİR VAKIFLAR BÖLGE MÜDÜRLÜĞÜ</t>
  </si>
  <si>
    <t>İZMİR ORMAN BÖLGE MÜDÜRLÜĞÜ</t>
  </si>
  <si>
    <t>MANİSA ŞUBE MÜDÜRLÜĞÜ</t>
  </si>
  <si>
    <t>Turizm</t>
  </si>
  <si>
    <t>SPİL DAĞI MİLLİ PARK MÜDÜRLÜĞÜ</t>
  </si>
  <si>
    <t>EGE LİNYİTLERİ İŞLETMESİ MÜDÜRLÜĞÜ</t>
  </si>
  <si>
    <t>MANİSA SANAYİ VE TEKNOLOJİ İL MÜDÜRLÜĞÜ</t>
  </si>
  <si>
    <t>İmalat</t>
  </si>
  <si>
    <t>MANİSA İL MİLLİ EĞİTİM MÜDÜRLÜĞÜ</t>
  </si>
  <si>
    <t>MANİSA İL SAĞLIK MÜDÜRLÜĞÜ</t>
  </si>
  <si>
    <t>MANİSA ÇEVRE VE ŞEHİRCİLİK İL MÜDÜRLÜĞÜ</t>
  </si>
  <si>
    <t>Konut</t>
  </si>
  <si>
    <t>MANİSA İL TARIM VE ORMAN MÜDÜRLÜĞÜ</t>
  </si>
  <si>
    <t>MANİSA GENÇLİK VE SPOR İL MÜDÜRLÜĞÜ</t>
  </si>
  <si>
    <t>MANİSA İL KÜLTÜR VE TURİZM MÜDÜRLÜĞÜ</t>
  </si>
  <si>
    <t>MANİSA BAĞCILIK ARAŞTIRMA ENSTİTÜSÜ MÜDÜRLÜĞÜ</t>
  </si>
  <si>
    <t>MANİSA YATIRIM İZLEME VE KOORDİNASYON BAŞKANLIĞI</t>
  </si>
  <si>
    <t>Diğer Kamu Hizmetleri-Sosyal</t>
  </si>
  <si>
    <t>Ulaştırma - Haberleşme</t>
  </si>
  <si>
    <t>MANİSA İLİ 2020 YILI III.DÖNEM YATIRIMLARIN  KURULUŞLARA GÖRE DEĞERLENDİRİLMESİ (EKİM 2020)</t>
  </si>
  <si>
    <t>SIRA NO</t>
  </si>
  <si>
    <t>Yatırımcı Kuruluş</t>
  </si>
  <si>
    <t>Proje Sayısı</t>
  </si>
  <si>
    <t>Toplam Yıl Ödeneği</t>
  </si>
  <si>
    <t>Toplam Proje Tutarı</t>
  </si>
  <si>
    <t>Önceki Yıllar Toplam Harcaması</t>
  </si>
  <si>
    <t>Yılı Harcama Tutarı</t>
  </si>
  <si>
    <t>Nakdi Gerçekleşme Oranı(%)</t>
  </si>
  <si>
    <t>TOPLAM</t>
  </si>
  <si>
    <t>İLÇELERE GÖRE 2020 YILI III. DÖNEM KAMU YATIRIM PROJELERİ</t>
  </si>
  <si>
    <t>İlçe</t>
  </si>
  <si>
    <t>Toplam Yıl
 Ödeneği</t>
  </si>
  <si>
    <t>Toplam Proje
 Tutarı</t>
  </si>
  <si>
    <t>Önceki Yıllar 
Toplam Harcaması</t>
  </si>
  <si>
    <t>Yılı Harcama 
Tutarı</t>
  </si>
  <si>
    <t>MUHTELİF İLÇE</t>
  </si>
  <si>
    <t>YUNUSEMRE</t>
  </si>
  <si>
    <t>GÖRDES</t>
  </si>
  <si>
    <t>ALAŞEHİR</t>
  </si>
  <si>
    <t>AKHİSAR</t>
  </si>
  <si>
    <t>DEMİRCİ</t>
  </si>
  <si>
    <t>KULA</t>
  </si>
  <si>
    <t>SELENDİ</t>
  </si>
  <si>
    <t>SOMA</t>
  </si>
  <si>
    <t>ŞEHZADELER</t>
  </si>
  <si>
    <t>AHMETLİ</t>
  </si>
  <si>
    <t>KIRKAĞAÇ</t>
  </si>
  <si>
    <t>SALİHLİ</t>
  </si>
  <si>
    <t>TURGUTLU</t>
  </si>
  <si>
    <t>SARUHANLI</t>
  </si>
  <si>
    <t>GÖLMARMARA</t>
  </si>
  <si>
    <t>KÖPRÜBAŞI</t>
  </si>
  <si>
    <t>SARIGÖL</t>
  </si>
  <si>
    <t>MANİSA İLİ 2020 YILI III.DÖNEM YATIRIMLARIN  SEKTÖRLERE GÖRE DAĞILIMI</t>
  </si>
  <si>
    <t>Proje Sektörü</t>
  </si>
  <si>
    <t>Nakdi Gerçekleşme Oranı</t>
  </si>
  <si>
    <t>PROJE BAZINDA DEĞERLENDİRME (EKİM 2020)</t>
  </si>
  <si>
    <t>Proje Durumu</t>
  </si>
  <si>
    <t>Yılı 
Harcama Tutarı</t>
  </si>
  <si>
    <t>Toplam Harcama 
Tutarı</t>
  </si>
  <si>
    <t>BELEDİYE PROJELERİ İZLEME RAPORU</t>
  </si>
  <si>
    <t>Belediye Adı</t>
  </si>
  <si>
    <t>Proje Adı</t>
  </si>
  <si>
    <t>Toplam Yıl 
Ödeneği</t>
  </si>
  <si>
    <t>Toplam Proje 
Tutarı</t>
  </si>
  <si>
    <t>MANİSA BÜYÜKŞEHİR BELEDİYE BAŞKANLIĞI</t>
  </si>
  <si>
    <t>MANİSA BÜYÜKŞEHİR BELEDİYESİ SINIRLARI İÇERİSİNDE MUHTELİF YERLERDE YOL, 
KALDIRIM, MEYDAN TAMİRİ VE YENİDEN YAPILMASI İŞİ</t>
  </si>
  <si>
    <t>PRİME AVM, OTEL, İŞ MERKEZİ VE ÇEVRE DÜZENLEMESİ YAPIM İŞİ</t>
  </si>
  <si>
    <t>TESCİLLİ TABDUK EMRE TÜRBESİ VE YUNUS EMRE MEZARI ÇEVRESİNDE PEYZAJ DÜZENLEMESİ YAPIM İŞİ</t>
  </si>
  <si>
    <t>2017 YILINDA MANİSA BÜYÜKŞEHİR BELEDİYESİ HİZMET SAHASI İÇİNDE BULUNAN YOLLARDA ASTARLI, 
ASTARSIZ SATHİ KAPLAMA VE BSK YAPILMASI İŞİ</t>
  </si>
  <si>
    <t>HİZMET SAHASINDA BULUNAN BELİRLİ YOLLARDA ÜST YAPI KAPLAMA YAPILMASI İŞİ</t>
  </si>
  <si>
    <t>ŞEHZADELER BELEDİYE BAŞKANLIĞI</t>
  </si>
  <si>
    <t>SANCAKLI İĞDECİK MAHALLESİ ÇOK AMAÇLI SALON VE ÇEVRE DÜZENLEMESİ YAPIM İŞİ</t>
  </si>
  <si>
    <t>D.K.H</t>
  </si>
  <si>
    <t>MANİSA KARAOĞLANLI MAHALLESİ KAHVEHANE YAPISI RESTORASYONU 6 PAFTA 2654 PARSEL 
UYGULAMA İŞİ</t>
  </si>
  <si>
    <t>ŞEHZADELER BELEDİYESİ YİĞİTBAŞ VELİ TÜRBESİ ÇEVRE DÜZENLEMESİ VE WC YAPIM İŞİ</t>
  </si>
  <si>
    <t>YUNUSEMRE BELEDİYE BAŞKANLIĞI</t>
  </si>
  <si>
    <t>YUNUSEMRE MEYDAN CAMİ MERMER CEPHE KAPLAMA YAPIM İŞİ</t>
  </si>
  <si>
    <t>KENTSEL DÖNÜŞÜM PROJESİ</t>
  </si>
  <si>
    <t>YUNUSEMRE KIRSAL KALKINMA MERKEZİ</t>
  </si>
  <si>
    <t>YOL VE YAYA KALDIRIMI YAPIMI</t>
  </si>
  <si>
    <t>Ulaştırma
Haberleşme</t>
  </si>
  <si>
    <t>TURGUTLU BELEDİYE BAŞKANLIĞI</t>
  </si>
  <si>
    <t>YATIRIM TEŞVİK BELGESİ KAPSAMINDA KOMBİ SATHİ KAPLAMA ARACI, ASFALT EMÜLSİYON ÜRETİM 
TESİSİ VE MOBİL AGREGA YIKAMA MAKİNESİ ALIMI</t>
  </si>
  <si>
    <t>TURGUTLU BELEDİYESİ SINIRLARI İÇİNDE MUHTELİF YOLLARA BETON PARKE TAŞI DÖŞENME İŞİ</t>
  </si>
  <si>
    <t>GÖRDES BELEDİYE BAŞKANLIĞI</t>
  </si>
  <si>
    <t>MİLLET BAHÇESİ ALT YAPI VE ÇEVRE DÜZENLEMESİ YAPIM İŞİ</t>
  </si>
  <si>
    <t>SPOR SAHALARI YAPIM İŞİ 1</t>
  </si>
  <si>
    <t>SPOR SAHALARI YAPIM İŞİ 2</t>
  </si>
  <si>
    <t>KIRKAĞAÇ BELEDİYE BAŞKANLIĞI</t>
  </si>
  <si>
    <t>6 ADET ÇOK AMAÇLI SALON YAPIM İŞİ</t>
  </si>
  <si>
    <t>ALİFAKI MAHALLESİ HALISAHA YAPIM İŞİ</t>
  </si>
  <si>
    <t>KURŞUNCU HANI RESTORASYON PROJESİ</t>
  </si>
  <si>
    <t>PAZAR YERİ ÇELİK ÇATI YAPIM İŞİ</t>
  </si>
  <si>
    <t>SARIGÖL BELEDİYE BAŞKANLIĞI</t>
  </si>
  <si>
    <t>6 ADET ÇOK AMAÇLI SALON YAPIMI</t>
  </si>
  <si>
    <t>SELENDİ BELEDİYE BAŞKANLIĞI</t>
  </si>
  <si>
    <t>3 ADET HALI SAHA</t>
  </si>
  <si>
    <t>CİRİT SAHASI</t>
  </si>
  <si>
    <t>YARI OLİMPİK YÜZME HAVUZU</t>
  </si>
  <si>
    <t>SOMA BELEDİYE BAŞKANLIĞI</t>
  </si>
  <si>
    <t>BÜLENT ECEVİT PARKINA APERATİF DÜKKANLARI, WC VE ÇEVRE DÜZENLEME YAPIM İŞİ</t>
  </si>
  <si>
    <t>HAZIR BETON ALIMI(NAKLİYE DAHİL)</t>
  </si>
  <si>
    <t>MUHTELİF CADDE VE SOKAKLARDA ASFALT YOLLARIN UYGUN ŞEKİLDE BAKIM ONARIM 
ÇALIŞMALARININ YAPILABİLMESİ İÇİN ASFALT YAMA MALZEMESİ (ROTMİKS) ALIM İŞİ</t>
  </si>
  <si>
    <t>YOL, TRETUVAR VE MUHTELİF YAPIM İŞLERİ</t>
  </si>
  <si>
    <t>KOLDERE (MANİSA) İÇME SUYU VE KANALİZASYON İNŞAATI YAPIM İŞİ</t>
  </si>
  <si>
    <t>MANİSA (MERKEZ) ATIKSU ARITMA TESİSİ İNŞAATI</t>
  </si>
  <si>
    <t>MANİSA İLİ AKHİSAR İLÇESİ 2018 YILI 2. ETAP MUHTELİF MAHALLELERDE 40 ADET İÇMESUYU DEPOSU VE 1 ADET TERFİ BİNASI BAKIM VE ONARIM İŞİ</t>
  </si>
  <si>
    <t>MANİSA İLİ MUHTELİF MAHALLELERDE ALTYAPI VE ÜSTYAPI İNŞAATLARI YAPIM İŞİ</t>
  </si>
  <si>
    <t>MANİSA İLİ SOMA İLÇESİ ADNAN MENDERES CADDESİNDE KANALİZASYON VE YAĞMUR SUYU İNŞAATI YAPIM İŞİ</t>
  </si>
  <si>
    <t>MANİSA İLİ SOMA İLÇESİ CENKYERİ MAHALLESİ İÇME SUYU TERFİLİ İSALE HATTI YAPIM İŞİ</t>
  </si>
  <si>
    <t>2020 YILI 1. GRUP AKHİSAR HAMİT, GÖRDES KAŞIKÇI, GÖRDES MERKEZ, GÖRDES YAKA, SARIGÖL DİNDARLI, SELENDİ ÇIKRIKÇI, SOMA CENKYERİ MAHALLELERİ İÇME SUYU S</t>
  </si>
  <si>
    <t>2020 YILI 1. GRUP ELEKTRİK TESİSLERİ YAPIM İŞİ</t>
  </si>
  <si>
    <t>2020 YILI 2. GRUP AKHİSAR AKKOCALI, AKHİSAR DURASIL, ALAŞEHİR ÇARIKTEKKE, KIRKAĞAÇ ALİFAKI, SALİHLİ KALE, SARIGÖL ŞEYHDAVUTLAR, SELENDİ TERZİLER MAHAL</t>
  </si>
  <si>
    <t>2020 YILI 2. GRUP ELEKTRİK TESİSLERİ YAPIM İŞİ BEDELİ</t>
  </si>
  <si>
    <t>2020 YILI İÇMESUYU SONDAJ KUYULARINDA POMPA SÖKÜLMESİ TAKILMASI DENEME POMPASI ATILMASI VE İNKİŞAF İŞLEMİ YAPILMASI HİZMET ALIM İŞİ</t>
  </si>
  <si>
    <t>ALAŞEHİR (MANİSA) ATIKSU ARITMA TESİSİ İNŞAATI YAPIM İŞİ</t>
  </si>
  <si>
    <t>KAVAKLIDERE (MANİSA) ATIKSU ARITMA TESİSİ İNŞAATI YAPIM İŞİ</t>
  </si>
  <si>
    <t>KLOR DOZAJ POMPASI VE YEDEK MALZEME ALIMI</t>
  </si>
  <si>
    <t>MANİSA İLİ ALAŞEHİR İLÇESİ KAVAKLIDERE VE YEŞİLYURT MAHALLELERİ İLE MANİSA İLİ MUHTELİF MAHALLELERİNDE ALTYAPI VE ÜSTYAPI İNŞAATLARI YAPIM İŞİ</t>
  </si>
  <si>
    <t>MANİSA İLİ DEMİRCİ İLÇESİ 1 İNCİ ETAP MUHTELİF MAHALLELERDE 38 ADET İÇMESUYU DEPOSU VE 8 ADET TERFİ BİNASI BAKIM VE ONARIM İŞİ</t>
  </si>
  <si>
    <t>MANİSA İLİ GÖLMARMARA İLÇE MERKEZİNDE YAĞMUR SUYU VE İÇME SUYU HATLARI İNŞAATI YAPIM İŞİ</t>
  </si>
  <si>
    <t>MANİSA İLİ KULA İLÇESİ MUHTELİF MAHALLELERİ 1 İNCİ ETAP KANALİZASYON İNŞAATI YAPIM İŞİ</t>
  </si>
  <si>
    <t>MANİSA İLİ MUHTELİF İLÇE VE MAHALLELERDE İÇME SUYU İSALE HATTI YAPIM İŞİ</t>
  </si>
  <si>
    <t>MANİSA İLİ TURGUTLU İLÇESİ ALBAYRAK MAHALLESİNDE KANALİZASYON KOLLEKTÖR HATTI YAPIM İŞİ</t>
  </si>
  <si>
    <t>MANİSA MASKİ GES1 990 KW GÜNEŞ ENERJİ SANTRALİ YAPIM İŞİ</t>
  </si>
  <si>
    <t>MANİSA MERKEZ İÇME SUYU GÜRLE İSALE HATTI YAPIM İŞİ</t>
  </si>
  <si>
    <t>MÜTEVELLİ (MANİSA) İÇME SUYU VE İÇME SUYU ARITMA TESİSİ İNŞAATI YAPIM İŞİ</t>
  </si>
  <si>
    <t>SODYUM HİPOKLORİT ÇÖZELTİSİ MAL ALIM İŞİ</t>
  </si>
  <si>
    <t>ŞEHZADELER İLÇESİ YENİHARMANDALI MAHALLESİ MEVCUT İÇMESUYU ARITMA SİSTEMİ BAKIM ONARIM VE REVİZYONU İLE TURGUTLU İLÇESİ GÜNEY MAHALLESİ İÇMESUYU PAKET</t>
  </si>
  <si>
    <t>REKTÖRLÜK BİLİMSEL ARAŞTIRMA PROJELERİ</t>
  </si>
  <si>
    <t>ÇEŞİTLİ ÜNİTELERİN ETÜD PROJESİ</t>
  </si>
  <si>
    <t>DERSLİK VE MERKEZİ BİRİMLER</t>
  </si>
  <si>
    <t>KAMPÜS ALTYAPISI</t>
  </si>
  <si>
    <t>MUHTELİF İŞLER</t>
  </si>
  <si>
    <t>YAYIN ALIMI</t>
  </si>
  <si>
    <t>10-KULA-EŞME</t>
  </si>
  <si>
    <t>13-GÖRDES-DEMİRCİ</t>
  </si>
  <si>
    <t>16-AKHİSAR-GÖRDES-KÖPRÜBAŞI</t>
  </si>
  <si>
    <t>17-AKHİSAR-SINDIRGI</t>
  </si>
  <si>
    <t>18-DEMİRCİ-YARBASAN-SELENDİ</t>
  </si>
  <si>
    <t>1-SABUNCUBELİ TÜNELİ VE BAĞLANTI YOLLARI</t>
  </si>
  <si>
    <t>21- 2.BÖLGE RUTİN YOL BAKIM VE ONARIM İLE KAR VE BUZ MÜCADELESİ YAPILMASI</t>
  </si>
  <si>
    <t>23-MUHTELİF KÖPRÜ ONARIMI</t>
  </si>
  <si>
    <t>24-BAKIM, TRAFİK, KAMULAŞTIRMA VE DİĞER</t>
  </si>
  <si>
    <t>3-KULA-SALİHLİ</t>
  </si>
  <si>
    <t>4-SALİHLİ-ALAŞEHİR-BULDAN-(AYDIN-DENİZLİ)AYR.</t>
  </si>
  <si>
    <t>5-MANİSA- (İZMİR-TURGUTLU) AYR.</t>
  </si>
  <si>
    <t>6-(SINDIRGI-SİMAV)AYR.-DEMİRCİ-SALİHLİ</t>
  </si>
  <si>
    <t>7-SALİHLİ-GÖLMARMARA-AKHİSAR</t>
  </si>
  <si>
    <t>8-BERGAMA-SOMA-AKHİSAR</t>
  </si>
  <si>
    <t>9-AKHİSAR ÇEVRE YOLU</t>
  </si>
  <si>
    <t>19-KIRKAĞAÇ-GELENBE</t>
  </si>
  <si>
    <t>2-BORNOVA-TURGUTLU-SALİHLİ (TURGUTLU-SALİHLİ)</t>
  </si>
  <si>
    <t>11-SARUHANLI-HALİTPAŞA-(SALİHLİ-GÖLMARMARA) AYR.</t>
  </si>
  <si>
    <t>12-SOMA-SAVAŞTEPE</t>
  </si>
  <si>
    <t>14-KULA-ALAŞEHİR</t>
  </si>
  <si>
    <t>15-(SINDIRGI-ABİDE) AYR.-SELENDİ</t>
  </si>
  <si>
    <t>20- 2.BÖLGE ASTARLI SATHİ KAPLAMA YAPILMAS VE AGREGA İHZARATI</t>
  </si>
  <si>
    <t>22- KULA-UŞAK YOLUNDA GEDİZ-1 KÖPRÜSÜ</t>
  </si>
  <si>
    <t>GEBZE-ORHANGAZİ-İZMİR (İZMİT KÖRFEZ GEÇİŞİ VE BAĞLANTI YOLLARI DAHİL) OTOYOLU YAP-İŞLET-DEVRET PROJESİ</t>
  </si>
  <si>
    <t>HİLAL-BANDIRMA HATTI KM 70+355 BULUNAN NİF KÖPRÜSÜNÜN DOĞRU GÜZERGAHI</t>
  </si>
  <si>
    <t>HİLAL-BANDIRMA HATTI KM 73+315DE BULUNAN GEDİZ KÖPRÜSÜNÜN</t>
  </si>
  <si>
    <t>KIRKAĞAÇ İSTASYON BİNASI VE MÜŞTEMİLATININ RESTORASYONU VE ÇEVRE DÜZENLEMESİNİN YAPILMASI</t>
  </si>
  <si>
    <t>MANİSA-BANDIRMA HATTI KM:138+786, 170+120, 202+400 VE 221+230&amp;#39;DA 4 ADET MENFEZ YAPILMASI.</t>
  </si>
  <si>
    <t>BANDIRMA – BALIKESİR – MANİSA- MENEMEN(HARİÇ) HATTI SİNYALİZASYON VE TELEKOMÜNİKASYON SİSTEMLERİNİN 
KURULMASI</t>
  </si>
  <si>
    <t>BASMANE - AFYON HATTI KM 171+165 BULUNAN HEMZEMİN GEÇİT</t>
  </si>
  <si>
    <t>BASMANE - AFYON HATTI KM 92+720 DE YAYA ALT GEÇİDİ YAPILMASI İŞİ.</t>
  </si>
  <si>
    <t>BASMANE - AFYON HATTI KM 93+372 DE BULUNAN HEMZEMİN GEÇİT</t>
  </si>
  <si>
    <t>HİLAL-BANDIRMA HATTI KM 70+355 BULUNAN NİF KÖPRÜSÜNÜN KM 73+315 DE BULUNAN</t>
  </si>
  <si>
    <t>MENEMEN-MANİSA ARASININ 2 VE 3 HATLI HALE GETİRİLMESİ VE MEVCUT HATTIN REHABİLİTASYONU YAPIM İŞİ</t>
  </si>
  <si>
    <t>YENİ AKHİSAR GAR BİNASI VE MÜŞTEMİLATI YAPIM İŞİ</t>
  </si>
  <si>
    <t>BASMANE-AFYON HATTI KM:178+250 - KM:179+050 ARASINA DRENAJ KANALI YAPILMASI İŞİ.</t>
  </si>
  <si>
    <t>SOMA GAR SAHASINDA 10 VE 11 PLAN NUMARALI YAPILARIN RESTORASYONUNUN YAPILMASI</t>
  </si>
  <si>
    <t>3. BÖLGE MÜDÜRLÜĞÜ MINTIKASINDA MANİSA- DUMLUPINAR ARASINDA İSTASYON YOLLARININ UZATILARAK 
SAYDİNGLERİN YAPIM İŞİ</t>
  </si>
  <si>
    <t>AKHİSAR BALIKESİR ARASI 124 KM. YOL YENİLEME İŞİ.</t>
  </si>
  <si>
    <t>ALAŞEHİR GAR DAHİLİNDE KM 169+060 DA YAYA ÜST GEÇİDİ YAPILMASI İÇİN ZEMİN ETÜDÜ YAPILMASI VE UYGULAMA 
PROJELERİNİN HAZIRLANMASI İŞİ.</t>
  </si>
  <si>
    <t>KARAAĞAÇLI-MENEMEN, BASMANE-MENEMEN, ALİAĞA-ALSANCAK-CUMAOVASI HAT KESİMİNE HAVAİ HAT ADSS FİBER
 ÇEKİMİ İŞİ</t>
  </si>
  <si>
    <t>MANİSA OSB&amp;#39;DE KURULACAK OTOMOTİV TESİSİNE DEMİRYOLU BAĞLANTISI VE FABRİKA SAHASI VE İSTASYON TEŞKİLİ</t>
  </si>
  <si>
    <t>MENEMEN - BANDIRMA HATLARINDA İLAVE ELEKTRİFİKASYON TESİSLERİ KURULMASI</t>
  </si>
  <si>
    <t>GÖRDES SOL SAHİL SULAMASI</t>
  </si>
  <si>
    <t>MANİSA-DEMİRCİ KILAVUZLAR GÖLETİ VE SULAMASI</t>
  </si>
  <si>
    <t>MANİSA-KULA KONURCA GÖLETİ VE SULAMASI</t>
  </si>
  <si>
    <t>ALAŞEHİR SULAMASI YENİLEME KAMULAŞTIRMA PLANI VE ARAZİ EDİNİM PLANI KREDİ KARŞILIĞI</t>
  </si>
  <si>
    <t>GÖRDES BARAJI SAĞ SAHİL ZEMİN İYİLEŞTİRİLMESİ 2. KISIM</t>
  </si>
  <si>
    <t>GÖRDES SAĞ SAHİL SULAMASI</t>
  </si>
  <si>
    <t>KELEBEK BARAJI İKMALİ</t>
  </si>
  <si>
    <t>MANİSA AKHİSAR ÇAMÖNÜ GÖLETİ VE SULAMASI</t>
  </si>
  <si>
    <t>MANİSA ALAŞEHİR KEMALİYE GÖLETİGÖL ALANINDA MEMBRAN ÜZERİ KORUYUCU BETON KAPLAMASI</t>
  </si>
  <si>
    <t>MANİSA ALAŞEHİR ÖRENCİK GÖLETİ VE SULAMASI İKMALİ</t>
  </si>
  <si>
    <t>MANİSA DEMİRCİ HÜDÜK GÖLETİ İKMALİ</t>
  </si>
  <si>
    <t>MANİSA GÖRDES ÇİÇEKLİ SULAMASI İKMALİ</t>
  </si>
  <si>
    <t>MANİSA GÖRDES KOBAKLAR GÖLETİ</t>
  </si>
  <si>
    <t>MANİSA KIRKAĞAÇ AT VE TİGH (OTOYOL) İKMALİ</t>
  </si>
  <si>
    <t>MANİSA SELENDİ AYANLAR SULAMASI İKMALİ</t>
  </si>
  <si>
    <t>MANİSA SPİL DAĞI ATALAN REKREASYON GÖLETİ</t>
  </si>
  <si>
    <t>MANİSA-AKHİSAR GÜRDÜK GÖLETİ İKMALİ VE KARAYOLU RÖLEKASYONU</t>
  </si>
  <si>
    <t>MANİSA-ALAŞEHİR HORZUM ALAYAKA GÖLETİ VE SULAMASI</t>
  </si>
  <si>
    <t>MANİSA-ALAŞEHİR TOYGARLI GÖLETİ VE SULAMASI İKMALİ</t>
  </si>
  <si>
    <t>MANİSA-DEMİRCİ ALAAĞAÇ GÖLETİ VE SULAMASI İKMALİ</t>
  </si>
  <si>
    <t>MANİSA-DEMİRCİ BOYACIK GÖLETİ VE SULAMASI</t>
  </si>
  <si>
    <t>MANİSA-DEMİRCİ DURHASAN GÖLETİ VE SULAMASI İKMALİ</t>
  </si>
  <si>
    <t>MANİSA-DEMİRCİ GÜVELİ GÖLETİ İKMALİ</t>
  </si>
  <si>
    <t>MANİSA-DEMİRCİ KUZUKÖY GÖLETİ</t>
  </si>
  <si>
    <t>MANİSA-DEMİRCİ SAYIK GÖLETİ VE SULAMASI</t>
  </si>
  <si>
    <t>MANİSA-GÖRDES KARAYAĞCI GÖLETİ VE SULAMASI İKMALİ</t>
  </si>
  <si>
    <t>MANİSA-KIRKAĞAÇ ÇOBANLAR GÖLETİ VE SULAMASI</t>
  </si>
  <si>
    <t>MANİSA-KÖPRÜBAŞI DÖĞÜŞÖREN GÖLETİ VE SULAMASI</t>
  </si>
  <si>
    <t>MANİSA-KULA EMRE GÖLETİ VE SULAMASI</t>
  </si>
  <si>
    <t>MANİSA-KULA SARAÇLAR GÖLETİ ALANINDA MEMBRAN ÜZERİ KORUYUCU BETON KAPLANMASI</t>
  </si>
  <si>
    <t>MANİSA-MERKEZ SARMA GÖLETİ</t>
  </si>
  <si>
    <t>MANİSA-SOMA YAĞCILI GÖLETİ VE SULAMASI İKMALİ TAMAMLAMASI</t>
  </si>
  <si>
    <t>MANİSA-ŞEHZADELER BELENYENİCE GÖLETİ VE SULAMASI</t>
  </si>
  <si>
    <t>MANİSA-TURGUTLU OSMANCIK KÖYÜ SARNIÇ DERESİ TERSİP BENDİ VE ISLAH SEKİSİ YAPIMI</t>
  </si>
  <si>
    <t>MANİSA-YUNUSEMRE BEYDEĞİRMENİ GÖLETİ VE SULAMASI</t>
  </si>
  <si>
    <t>MANİSA-YUNUSEMRE BEYDERE GÖLETİ VE SULAMASI</t>
  </si>
  <si>
    <t>ALAŞEHİR SULAMASI YENİLEME (KATKI PAYLI)</t>
  </si>
  <si>
    <t>KELEBEK SULAMASI</t>
  </si>
  <si>
    <t>ALAŞEHİR SULAMASI YENİLEME DÜNYA BANKASI DANIŞMANLIK KREDİ KARŞILIĞI</t>
  </si>
  <si>
    <t>ALAŞEHİR-BARAJ EMNİYETİ DANIŞMANLIK KREDİ KARŞILIĞI</t>
  </si>
  <si>
    <t>ALAŞEHİR-BARAJ EMNİYETİ ÖLÇÜM CİHAZLARI TEMİNİ VE YERLEŞTİRİLMESİ KREDİ KARŞILIĞI</t>
  </si>
  <si>
    <t>MANİSA ALAŞEHİR KAVAKLIDERE GÖLETİ RÖLAKASYON YOLU GÜZERGAH DEĞİŞİKLİĞİ</t>
  </si>
  <si>
    <t>MANİSA GÜRDÜK GÖLETİ RÖLEKASYON YOLU (AKHİSAR SINDIRGI KARAYOLU) VİYADÜK YAPIMI</t>
  </si>
  <si>
    <t>MANİSA İLİ SU YAPILARI KORUYUCU GÜVENLİK TEDBİRLERİ YAPIM İŞİ</t>
  </si>
  <si>
    <t>MANİSA İLİ TAŞKIN VE SULAMA TESİSLERİ KORUYUCU GÜVENLİK TEDBİRLERİ</t>
  </si>
  <si>
    <t>MANİSA SOMA İLÇE MERKEZİ 3.KISIM</t>
  </si>
  <si>
    <t>MANİSA YUNUSEMRE BOZKÖY DERESİ TERSİP BENDİ VE ISLAH SEKİSİ YAPIMI</t>
  </si>
  <si>
    <t>MANİSA-ALAŞEHİR ŞAHYAR GÖLETİ</t>
  </si>
  <si>
    <t>AKHİSAR KATI ATIK TRANSFER İSTASYONU YAPIM İŞİ</t>
  </si>
  <si>
    <t>DİVLİT CADDESİ YOL VE KALDIRIM DÜZENLEMESİ YAPIM İŞİ</t>
  </si>
  <si>
    <t>KAVAKLIDERE ATIKSU ARITMA TESİSİ</t>
  </si>
  <si>
    <t>SARIGÖL KATI ATIK TRANSFER İSTASYONU YAPIM İŞİ</t>
  </si>
  <si>
    <t>2017 YILINDA MANİSA B.ŞEHİR BELEDİYESİ HİZMET SAHASI İÇİNDE BULUNAN YOLLARDA ASTARLI ASTARSIZ SATHİ
 KAPLAMA, BETON YOL VE BSK YAPILMASI İŞİ</t>
  </si>
  <si>
    <t>AKHİSAR MERKEZ MAHALLELERDE YOL VE TRETUVAR YAPIM İŞİ</t>
  </si>
  <si>
    <t>ALAŞEHİR ATIKSU ARITMA İŞİ VE 12 AY İŞLETİLMESİ</t>
  </si>
  <si>
    <t>GÖRDES BELEDİYESİ MİLLET BAHÇESİ ALTYAPI VE ÇEVRE DÜZENLEMESİ İNŞAATI YAPIM İŞİ</t>
  </si>
  <si>
    <t>GÜRLE İÇMESUYU İSALE HATTI</t>
  </si>
  <si>
    <t>YUNUSEMRE BELEDİYESİ CADDE VE SOKAKLARDA YOL VE YAYA KALDIRIM YAPIM İŞİ</t>
  </si>
  <si>
    <t>DEMİRCİ İÇMESUYU, KANALİZASYON ŞEBEKE VE ATIKSU ARITMA TESİSİ İNŞAATI</t>
  </si>
  <si>
    <t>GÖLMARMARA BELEDİYE HİZMET BİNASI VE ÇEVRE DÜZENLEMESİ YAPIM İŞİ</t>
  </si>
  <si>
    <t>KULA ALTYAPI ÜSTYAPI DÜZENLEMESİ YAPIM İŞİ</t>
  </si>
  <si>
    <t>SARIGÖL KANALİZASYON ARITMA İNŞAATI</t>
  </si>
  <si>
    <t>SELENDİ İÇMESUYU, KANALİZASYON, YAĞMURSUYU ŞEBEKE VE ATIKSU ARITMA TESİSİ İNŞAATI</t>
  </si>
  <si>
    <t>TURGUTLU FARKLI SEVİYESİ ERGENEKON KAVŞAĞI YAPIM İŞİ</t>
  </si>
  <si>
    <t>MADEN TETKİK VE ARAMA EGE BÖLGE
 MÜDÜRLÜĞÜ</t>
  </si>
  <si>
    <t>MADEN ÖN ETÜTLERİ</t>
  </si>
  <si>
    <t>MENDERS MASİFİNİN KUZEY VE DOĞU BÖLÜMLERİNİN TEKTONO-STRATİGRAFİK ÖZELLİKLERİ</t>
  </si>
  <si>
    <t>SANKO ENERJİ SAN.VE TİC.A.Ş.ADINA MANİSA İLİ SALİHLİ İLÇESİ KAYNAK KORUMA ALANI ETÜDÜ</t>
  </si>
  <si>
    <t>BATI ANADOLU JEOTERMAL ENERJİ ARAMALARI PROJESİ</t>
  </si>
  <si>
    <t>MANİSA-KULA BELEDİYESİ ADINA ŞEHİTLİOĞLU SAHASINDA SONDAJ LOKASYONU BELİRLEMEYE YÖNELİK JEOTERMAL
 ETÜT</t>
  </si>
  <si>
    <t>KIRKAĞAC RES TM TEVSİAT</t>
  </si>
  <si>
    <t>(ALAŞEHİR HAVZA - SALİHLİ) BRŞ. N. - SALİHLİ OSB EİH</t>
  </si>
  <si>
    <t>ALAŞEHİR HAVZA TM - SALİHLİ - DERBENT - BAĞYURDU EİH (TTFO)(TAMAMLAMA)</t>
  </si>
  <si>
    <t>BAĞYURDU - KEMALPAŞA 380 GIS EİH (TTFO)</t>
  </si>
  <si>
    <t>DEMİRCİ TM YENİLEME (AYNI SAHADA)</t>
  </si>
  <si>
    <t>META TM - DEMİRCİ EİH(TTFO)</t>
  </si>
  <si>
    <t>SALİHLİ OSB TM</t>
  </si>
  <si>
    <t>(DERBENT BRŞ. N. - SALİHLİ) BRŞ. N. - DEMİRKÖPRÜ EİH YENİLEME (TTFO)</t>
  </si>
  <si>
    <t>(MANİSA - BAĞYURDU) BRŞ. N. - DERBENT BRŞ. N. EİH YENİLEME (TTFO)</t>
  </si>
  <si>
    <t>(META NİKEL TM - DEMİRCİ TM) BRŞ. N. - GÖRDES EİH (TTFO)</t>
  </si>
  <si>
    <t>AKHİSAR TM YENİLEME (FARKLI SAHADA)</t>
  </si>
  <si>
    <t>ALİAĞA-2 - MANİSA EİH YENİLEME (TTFO)</t>
  </si>
  <si>
    <t>BALIKESİR 2 - SOMA B EİH (YENİLEME)</t>
  </si>
  <si>
    <t>BALIKESİR SEKA - SOMA EİH YENİLEME (TTFO)</t>
  </si>
  <si>
    <t>GÖRDES - GÖLMARMARA EİH (TTFO)</t>
  </si>
  <si>
    <t>GÖRDES TM</t>
  </si>
  <si>
    <t>KINIK - KIRKAĞAÇ RES EİH (TTFO)</t>
  </si>
  <si>
    <t>SOMA TM TEVSİAT</t>
  </si>
  <si>
    <t>UŞAK OSB BRŞ.N. - KULA BRŞ.N. - ALAŞEHİR DEMİRKÖPRÜ EİH YENİLEME (TTFO)</t>
  </si>
  <si>
    <t>SOMA B TM TEVSİAT</t>
  </si>
  <si>
    <t>MANİSA-MERKEZ İLYASBEY MESCİDİ 2016-2017 YILLARI RESTORASYONU İŞİ</t>
  </si>
  <si>
    <t>MANİSA-KIRKAĞAÇ KARAOSMANZADE CAMİİ RESTORASYONU İŞİ</t>
  </si>
  <si>
    <t>MANİSA-GÖLMARMARA ŞAHUBAN CAMİİ RESTORASYON VE ÇEVRE DÜZENLEMESİ İŞİ</t>
  </si>
  <si>
    <t>MANİSA-MERKEZ KURŞUNLU HAN RESTORASYONU İŞİ</t>
  </si>
  <si>
    <t>MANİSA-ŞEHZADELER GÜLGÜN HATUN (DERE) MESCİDİ RESTORASYONU İŞİ</t>
  </si>
  <si>
    <t>MANİSA-ŞEHZADELER HATUNİYE CAMİİ,MANİSA-YUNUSEMRE ÜÇPINAR 1096 PARSEL ESKİ ESER YAPI PROJELERİ 
HAZIRLANMASI İŞİ</t>
  </si>
  <si>
    <t>MANİSA KIRKAĞAÇ SATILAR MESCİDİ VE ÇEŞMESİ PROJE TEMİN İŞİ</t>
  </si>
  <si>
    <t>MANİSA ŞEHZADELER ULU CAMİİ VE MEDRESESİ 2018-2019-2020-2021 YILLARI RESTORASYONU İŞİ</t>
  </si>
  <si>
    <t>MANİSA-AKHİSAR YENİ GÜLRUH CAMİİ RESTORASYONU İŞİ</t>
  </si>
  <si>
    <t>MANİSA-DEMİRCİ HACI HASAN CAMİİ CAMİİ RESTORASYONU İŞİ</t>
  </si>
  <si>
    <t>MANİSA-SOMA DAMGACI CAMİİ RESTORASYONU VE ÇEVRE DÜZENLEMESİ İŞİ</t>
  </si>
  <si>
    <t>MANİSA-ŞEHZADELER, SARUHAN MAHALLESİ, 2676 ADA 1 PARSEL, YİĞİTBAŞ HZ. CAMİİ YAPIM-ONARIM VE ÇEVRE 
DÜZENLEMESİ 2019 - 2020 YILI İŞİ</t>
  </si>
  <si>
    <t>MANİSA AKHİSAR ULU CAMİİ MİNARESİ VE HAZİRESİ ONARIMI</t>
  </si>
  <si>
    <t>MANİSA KIRKAĞAÇ SATILAR MESCİDİ VE ÇEŞMESİ RESTORASYONU İŞİ</t>
  </si>
  <si>
    <t>MANİSA YUNUSEMRE ÜÇPINAR 1096 PARSELDEKİ ESKİ ESER YAPI RESTORASYONU</t>
  </si>
  <si>
    <t>MANİSA-KULA SOĞUKKUYU CAMİİNİN PROJE TEMİNİ İŞİ</t>
  </si>
  <si>
    <t>MANİSA-SALİHLİ OSMAN BEY ( KARAMAN- YENİ ) CAMİİNİN PROJE TEMİN İŞİ</t>
  </si>
  <si>
    <t>MANİSA-SOMA BEDESTEN ( BALIKHANE ) RESTORASYONU İŞİ</t>
  </si>
  <si>
    <t>MANİSA-SOMA EMİR HIDIR BEY ( ÇARŞI ) CAMİİ PROJE TEMİN İŞİ</t>
  </si>
  <si>
    <t>MANİSA-ŞEHZADELER HATUNİYE CAMİİ ÇEVRE DÜZENLEME İŞİ</t>
  </si>
  <si>
    <t>MANİSA-TURGUTLU PİYALE ( PAZAR ) CAMİİ PROJE TEMİN İŞİ</t>
  </si>
  <si>
    <t>EROZYONLA MÜCADELE VE ARAZİ TAHRİBATININ DENGELENMESİ PROJESİ</t>
  </si>
  <si>
    <t>FİDAN ÜRETİM PROJESİ</t>
  </si>
  <si>
    <t>ORMAN İŞLETMECİLİĞİ PROJESİ</t>
  </si>
  <si>
    <t>ORMAN KADASTROSU VE TESCİL PROJESİ</t>
  </si>
  <si>
    <t>ORMAN KORUMA VE YANGINLA MÜCADELE PROJESİ</t>
  </si>
  <si>
    <t>ORMANLARIN GELİŞTİRİLMESİ VE GENİŞLETİLMESİ PROJESİ</t>
  </si>
  <si>
    <t>ORMAN AMENAJMANI VE ORMAN KÖYLERİ ETÜT PROJESİ</t>
  </si>
  <si>
    <t>SULAK ALANLARIN KORUNMASI ,TANZİMİ VE REHABİLİTASYONU</t>
  </si>
  <si>
    <t>SULAK ALANLARIN KORUNMASI,TANZİMİ VE REHABİLİTASYONU</t>
  </si>
  <si>
    <t>MUHTELİF ETÜTLER</t>
  </si>
  <si>
    <t>SPİL DAĞI MİLLİ PARKI YAPM VE ONARIM İŞLERİ</t>
  </si>
  <si>
    <t>RUHSATLI SAHALAR SONDAJLI ARAMA VE ETÜDLER PROJESİ</t>
  </si>
  <si>
    <t>SOMA OSB KREDİLENDİRME</t>
  </si>
  <si>
    <t>KULA DERİ VE KARMA OSB</t>
  </si>
  <si>
    <t>MANİSA OSB (7. KISIM)</t>
  </si>
  <si>
    <t>KIRKAĞAÇ BOSTANCI İLKOKULU</t>
  </si>
  <si>
    <t>SALİHLİ ORTAÖĞRETİM PANSİYONU</t>
  </si>
  <si>
    <t>SOMA DESTEK NURAY SAYARI İLKOKULU</t>
  </si>
  <si>
    <t>ŞEHZADELER KARAAĞAÇLI MAHALLESİ İLKOKULU</t>
  </si>
  <si>
    <t>YUNUSEMRE KIZILAY İLKOKULU</t>
  </si>
  <si>
    <t>YUNUSEMRE SOSYAL BİLİMLER LİSESİ</t>
  </si>
  <si>
    <t>AHMETLİ ÇANCILAR İHO UYGULAMA CAMİİ</t>
  </si>
  <si>
    <t>AKHİSAR ALİYA İZZETBEGOVİÇ MTAL MAKİNE TEKONOLJİSİ ATÖLYESİ</t>
  </si>
  <si>
    <t>ALAŞEHİR MESLEKİ VE TEKNİK LİSE</t>
  </si>
  <si>
    <t>DEMİRCİ İMAM HATİP LİSESİ</t>
  </si>
  <si>
    <t>GÖLMARMARA MESLEKİ VE TEKNİK LİSE</t>
  </si>
  <si>
    <t>GÖRDES KÖSELER ŞEHİT ER SEZAİ ÖZDEMİR İLKOKULU</t>
  </si>
  <si>
    <t>SARUHANLI SÜLEYMAN CENGİZ ANASINIFI</t>
  </si>
  <si>
    <t>SOMA İMAM HATİP LİSESİ ( KIZ )</t>
  </si>
  <si>
    <t>SOMA YUNUSEMRE İMAM HATİP ORTAOKULU</t>
  </si>
  <si>
    <t>ŞEHZADELER ANAOKULU</t>
  </si>
  <si>
    <t>ŞEHZADELER DR.ÖMER FARUK MERİÇ ORTAOKULU</t>
  </si>
  <si>
    <t>ŞEHZADELER KIZ İMAM HATİP LİSESİ VE 100 ÖĞRENCİLİK PANSİYON</t>
  </si>
  <si>
    <t>TURGUTLU DAĞMARMARA NİYAZİ ÜZMEZ İLKOKULU</t>
  </si>
  <si>
    <t>YUNUSEMRE KEMAL PINAR İLKOKULU</t>
  </si>
  <si>
    <t>AKHİSAR ÇAMÖNÜ ERTUĞRUL ÖZÇUBUKÇU İLKOKULU</t>
  </si>
  <si>
    <t>KÖPRÜBAŞI HALK EĞİTİM MERKEZİ</t>
  </si>
  <si>
    <t>SARIGÖL CELAL MADAN İLKOKULU</t>
  </si>
  <si>
    <t>SARUHANLI AZİMLİ İLKOKULU</t>
  </si>
  <si>
    <t>ŞEHZADELER KUŞLUBAHÇE MAHALLESİ İLKOKULU</t>
  </si>
  <si>
    <t>TURGUTLU ANAOKULU</t>
  </si>
  <si>
    <t>ALAŞEHİR CABERBURHAN İLKOKULU</t>
  </si>
  <si>
    <t>SALİHLİ TÜRKBİRLİĞİ ANADOLU LİSESİ KAPALI SPOR SALONU</t>
  </si>
  <si>
    <t>TURGUTLU NAMIK KEMAL İLKOKULU</t>
  </si>
  <si>
    <t>TURGUTLU YILDIRIM MAHALLESİ ANAOKULU</t>
  </si>
  <si>
    <t>YUNUSEMRE KANUNİ SULTAN SÜLEYMAN ANAOKULU</t>
  </si>
  <si>
    <t>AHMETLİ 10 YATAKLI İLÇE ENTEGRE HASTANESİ+8 HEKİMLİK ASM+İLÇE SAĞLIK MÜDÜRLÜĞÜ+112 ASHİ</t>
  </si>
  <si>
    <t>KULA DEVLET HASTANESİ 75 YATAK</t>
  </si>
  <si>
    <t>100 YATAKLI ALKOL VE UYUŞTURUCU MADDE BAĞIMLILARI TEDAVİ VE ARAŞTIRMA MERKEZİ (AMATEM) + 15 YATAKLI 
ÇOCUK VE ERGEN MADDE BAĞIMLILIĞI TEDAVİ VE ARAŞTIR</t>
  </si>
  <si>
    <t>200 YATAKLI RUH SAĞLIĞI VE HASTALIKLARI HASTANESİ + 100 YATAKLI YÜKSEK GÜVENLİKLİ ADLİ PSİKİYATRİ HASTANESİ</t>
  </si>
  <si>
    <t>AKHİSAR DAĞDERE MAHALLESİ AİLE SAĞLIĞI MERKEZİ 1-2 HEKİMLİK</t>
  </si>
  <si>
    <t>AKHİSAR EFENDİ MAHALLESİ 5 NOLU (8 HEKİMLİK) AİLE SAĞLIĞI MERKEZİ</t>
  </si>
  <si>
    <t>ALAŞEHİR İLÇE SAĞLIK MÜDÜRLÜĞÜ+3 HEKİMLİK AİLE SAĞLIĞI MERKEZİ+112 ASHİ+ SAĞLIKLI HAYAT MERKEZİ</t>
  </si>
  <si>
    <t>DEMİRCİ 2 HEKİMLİK AİLE SAĞLIĞI MERKEZİ+ 112 ACİL SAĞLIK HİZMETLERİ İSTASYONU</t>
  </si>
  <si>
    <t>GÖRDES 4 HEKİMLİK AİLE SAĞLIĞI MERKEZİ+112 ACİL SAĞLIK HİZMETLERİ İSTASYONU</t>
  </si>
  <si>
    <t>KIRKAĞAÇ GELENBE 5 HEKİMLİK AİLE SAĞLIGI MERKEZİ + 112 ACİL SAĞLIK HİZMETLERİ İSTASYONU</t>
  </si>
  <si>
    <t>KIRKAĞAÇ İLÇE SAĞLIK MÜDÜRLÜĞÜ 8 HEKİMLİK AİLE SAĞLIĞI MERKEZİ+ 112 ACİL SAĞ. HİZ. İST.</t>
  </si>
  <si>
    <t>MURADİYE MAHALLESİ SAĞLIKLI HAYAT MERKEZİ+ 9 HEKİMLİK AİLE SAĞLIĞI MERKEZİ+ 112 ACİL SAĞLIK HİZMETLERİ 
İSTASYONU</t>
  </si>
  <si>
    <t>SALİHLİ DEVLET HASTANESİ ( 400 YATAK KAPASİTELİ )</t>
  </si>
  <si>
    <t>SALİHLİ İLÇE SAĞLIK MÜDÜRLÜĞÜ+ 9 HEKİMLİK AİLE SAĞLIĞI MERKEZİ+112 ACİL SAĞLIK HİZMETLERİ</t>
  </si>
  <si>
    <t>SARIGÖL İLÇE SAĞLIK MÜDÜRLÜĞÜ +5 HEKMLİK AİLE SAĞLIĞI MERKEZİ+112 ACİL SAĞLIK HİZMETLERİ</t>
  </si>
  <si>
    <t>SARUHANLI 1 NOLU (7 HEKİMLİK) AİLE SAĞLIĞI MERKEZİ</t>
  </si>
  <si>
    <t>SARUHANLI 1 NOLU 112 ACİL SAĞLIK HİZMETLERİ İSTASYONU</t>
  </si>
  <si>
    <t>SARUHANLI MÜTEVELLİ 1-2 HEKİMLİK AİLE SAĞLIĞI MERKEZİ</t>
  </si>
  <si>
    <t>SOMA KURTULUŞ MAHALLESİ 1 NOLU SAĞLIKLI YAŞAM MERKEZİ</t>
  </si>
  <si>
    <t>ŞEHZADELER 1 NO.LU (10 HEKİMLİK) AİLE SAĞLIĞI MERKEZİ+112 ACİL SAĞLIK HİZMETLERİ İSTASYONU</t>
  </si>
  <si>
    <t>ŞEHZADELER ANAFARTALAR MAHALLESİ SAĞLIKLI HAYAT MERKEZİ+9 HEKİMLİK AİLE SAĞLIĞI MERKEZİ</t>
  </si>
  <si>
    <t>TURGUTLU 6 HEKİMLİK AİLE SAĞLIĞI MERKEZİ +112 ACİL SAĞLIK HİZMETLERİ İSTASYONU</t>
  </si>
  <si>
    <t>TURGUTLU CUMHURİYET MAHALLESİ SAĞLIKLI HAYAT MERKEZİ</t>
  </si>
  <si>
    <t>TURGUTLU ÇIKRIKÇI 1-2 HEKİMLİK AİLE SAĞLIĞI MERKEZİ</t>
  </si>
  <si>
    <t>YUNUSEMRE AKMESCİT MAH. SAĞLIKLI HAYAT MERKEZİ</t>
  </si>
  <si>
    <t>MANİSA SALİHLİ SOSYAL HİZMET MERKEZİ VE HUZUREVİ BİNASI YAPIMI (60 KİŞİ KAPASİTELİ)</t>
  </si>
  <si>
    <t>MANİSA GÖRDES İHTİSAS HUZUREVİ PROJESİ</t>
  </si>
  <si>
    <t>MANİSA ENGELSİZ YAŞAM BAKIM VE REHABİLİTASYON MERKEZİ İNŞ.</t>
  </si>
  <si>
    <t>MANİSA GÖRDES İHTİSAS HUZUREVİ İNŞAATI 80 KİŞİLİK</t>
  </si>
  <si>
    <t>MANİSA İLİ SOMA İLÇESİ DENİS MAHALLESİ İSKAN UYGULAMASI İSİ KAPSAMINDA HACI YUSUFLAR MH. İMAR PLANI
 HAZIRLAN. HİZMET ALIM İSİ HAZIRLIK ÇALIŞMALARI</t>
  </si>
  <si>
    <t>ALAŞEHİR İLÇE GIDA TARIM VE HAYVANCILIKMÜDÜRLÜĞÜ HİZMET BİNASI PROJE ELDE ETME VE ZEMİN ETÜT HİZMET 
ALIM İŞİ</t>
  </si>
  <si>
    <t>GÖLMARMARA İLÇE GIDA TARIM VE HAYVANCILIK MÜDÜRLÜĞÜ HİZMET BİNASI YAPIM İŞİ</t>
  </si>
  <si>
    <t>BİTKİ SAĞLIĞI UYGULAMALARI VE KONTROLÜ PROJESİ</t>
  </si>
  <si>
    <t>BİTKİSEL ÜRETİMİ GELİŞTİRME PROJESİ</t>
  </si>
  <si>
    <t>ÇEVRE AMAÇLI TARIMSAL ALANLATIN KORUNMASI PROJESİ</t>
  </si>
  <si>
    <t>GIDA HİZMETLERİ CARİ</t>
  </si>
  <si>
    <t>GIDA VE YEM NUMUNESİ DENETİM HİZMETLERİ</t>
  </si>
  <si>
    <t>HAYVANCILIĞI GELİŞTİRME PROJESİ</t>
  </si>
  <si>
    <t>İL MÜDÜRLÜĞÜ CARİ</t>
  </si>
  <si>
    <t>KADIN ÇİFTÇİLER TARIMSAL YAYIM PROJESİ</t>
  </si>
  <si>
    <t>MERA CARİ HİZMETLERİ</t>
  </si>
  <si>
    <t>ORGANİK TARIMIN YAYGINLAŞTIRILMASI VE KONTROLÜ PROJESİ</t>
  </si>
  <si>
    <t>SULARDA TARIMSAL FAALİYETLERDEN KAYNAKLANAN KİRLİLİĞİN KONTROLÜ PROJESİ</t>
  </si>
  <si>
    <t>TARIM ARAZİLERİNİN DEVİR VE TAKİP SİSİTEMİ PROJESİ</t>
  </si>
  <si>
    <t>TARIMSAL YAYIM HİZMETLERİ PROJESİ</t>
  </si>
  <si>
    <t>TOHUMCULUĞUN GELİŞTİRİLMESİ PROJESİ</t>
  </si>
  <si>
    <t>AHMETLİ SPOR SALONU BAKIM ONARIMI</t>
  </si>
  <si>
    <t>KIRKAĞAÇ GENÇLİK KAMPI ONARIM İŞİ</t>
  </si>
  <si>
    <t>8 EYLÜL STADI TRİBUN VE SOYUNMA ODASI YAPIM İŞİ</t>
  </si>
  <si>
    <t>ALAŞEHİR STADYUM BAKIM ONARIM YAPIM İŞİ</t>
  </si>
  <si>
    <t>DEMİRCİ İBRAHİM ETHEM AKINCI FUTBOL SAHASI</t>
  </si>
  <si>
    <t>KIRKAĞAÇ SPOR SALONU ONARIMI</t>
  </si>
  <si>
    <t>KULA GENÇLİK MERKEZİ</t>
  </si>
  <si>
    <t>SELENDİ SPOR SALONU ONARIMI</t>
  </si>
  <si>
    <t>SENTETİK FUTBOL SAHASI,480 SEYİRCİ KAPASİTELİ TRİBÜN, SOYUNMA OASI VE SAHA AYDINLATMASI YAPIM İŞİ</t>
  </si>
  <si>
    <t>SOMA GENCLİK MERKEZİ</t>
  </si>
  <si>
    <t>SOMA MUZAFFER ECEMİŞ SPOR SALONU</t>
  </si>
  <si>
    <t>TURGUTLU ÇIKRIKCI FUTBOL SAHASI YAPIM İŞİ</t>
  </si>
  <si>
    <t>27 ADET OKUL BAHÇESİNE AÇIK SPOR SALONU YAPIMI</t>
  </si>
  <si>
    <t>9 ADET OKUL BAHÇESİNE SPOR SALONU YAPIM İŞİ</t>
  </si>
  <si>
    <t>ALAŞEHİR SPOR SALONU BAKIM ONARIM</t>
  </si>
  <si>
    <t>KIRKAĞAÇ YURDU BAKIM ONARIM İŞİ</t>
  </si>
  <si>
    <t>MERKEZ EFENDİ YURDU BAKIM ONARIM İŞİ</t>
  </si>
  <si>
    <t>MURADİYE YURDU BAKIM ONARIM İŞİ</t>
  </si>
  <si>
    <t>SARUHANLI STADYUM VE SPOR SALONU BAKIM ONARIM İŞİ</t>
  </si>
  <si>
    <t>TURGUTLU SPOR SALONU BAKIM ONARIM</t>
  </si>
  <si>
    <t>2 ADET TENİS KORTU YAPIMI</t>
  </si>
  <si>
    <t>ALAŞEHİR YARI OLİMPİK YUZME HAVUZU VE SALONLU GENÇLİK MERKEZİ</t>
  </si>
  <si>
    <t>DEMİRCİ SPOR SALONU ONARIM</t>
  </si>
  <si>
    <t>GÖRDES SPOR SALONU YAPIM İŞİ</t>
  </si>
  <si>
    <t>KULA GENÇLİK KAMPI YAPIM İŞİ</t>
  </si>
  <si>
    <t>KULA YUNUSEMRE LİSESİNE 2 ADET AÇIK BASKETBOL SAHASI İLE 1 ADET AÇIK VOLEYBOL SAHASI YAPIMI</t>
  </si>
  <si>
    <t>SALİHLİ STADYUM SPOR SALONU TENİS KORTU GENÇ. MER. BAKIM ONARIM İŞİ VE PREFABRİK JUDO SALONU</t>
  </si>
  <si>
    <t>YUNUSEMRE ATLETİZM SAHASI YAPIM İŞİ</t>
  </si>
  <si>
    <t>YUNUSEMRE GENÇLİK MERKEZİ YAPIM İŞİ</t>
  </si>
  <si>
    <t>KULA SPOR KOMPLEKSİ İKMAL İNŞAATI YAPIM İŞİ</t>
  </si>
  <si>
    <t>MANİSA İL HALK KÜTÜPHANESİ PROJE YAPIMI</t>
  </si>
  <si>
    <t>MANİSA YENİ MÜZE YAPIMI</t>
  </si>
  <si>
    <t>MANİSA İL HALK KÜTÜPHANESİ YAPIMI</t>
  </si>
  <si>
    <t>AİGAİ ANTİK KENTİ KAZISI</t>
  </si>
  <si>
    <t>SART ANTİK KENTİ KAZISI</t>
  </si>
  <si>
    <t>THYATEİRA ANTİK KENTİ KAZISI (HASTANE HÖYÜĞÜ)</t>
  </si>
  <si>
    <t>BAHÇE BİTKİLERİ ARAŞTIRMALARI DESTEKLENMESİ PROJESİ</t>
  </si>
  <si>
    <t>BİTKİ HASTALIK VE ZARARLILARI İLE MÜCADELE ARAŞTIRMALARI PROJESİ</t>
  </si>
  <si>
    <t>BİTKİSEL BİYOLOJİK ÇEŞİTLİLİK VE KORUNMASI PROJESİ</t>
  </si>
  <si>
    <t>TARIMSAL EKONOMİ ARAŞTIRMA PROJESİ</t>
  </si>
  <si>
    <t>TOPRAK VE SU KAYNAKLARI ARAŞTIRMA PROJESİ</t>
  </si>
  <si>
    <t>ÜLKESEL GIDA VE YEM ARAŞTIRMALARI PROGRAMI</t>
  </si>
  <si>
    <t>ÜZÜM VE TEKNOLOJİLERİ ARAŞTIRMA, GELİŞTİRME VE UYGULAMA MERKEZİ</t>
  </si>
  <si>
    <t>MANİSA SARUHANLI İLÇE HALK KÜTÜPHANESİ TADİLAT İŞİ</t>
  </si>
  <si>
    <t>MANİSA ŞEHZADELER İLÇESİ FATİH KULESİ RÖLEVE</t>
  </si>
  <si>
    <t>YUNUSEMRE İLÇESİ FETİH MESCİDİ RÖLEVE , RESTORASYON</t>
  </si>
  <si>
    <t>MANİSA KULA KAYMAKAM LOJMANI YAPIM İŞİ</t>
  </si>
  <si>
    <t>MANİSA SARUHANLI HÜKÜMET KONAĞI ASANSÖR YAPIMI İŞİ</t>
  </si>
  <si>
    <t>MANİSA VALİ KONAĞI RÖLEVE RESTİTÜSYON İŞİ</t>
  </si>
  <si>
    <t>MANİSA GÖRDES KAYMAKAM LOJMANI YAPIM İŞİ</t>
  </si>
  <si>
    <t>MANİSA ŞEHZADELER SİNANBEY MEDRESESİ BAKIM VE ONARIM İŞİ</t>
  </si>
  <si>
    <t>SALİHLİ İLÇESİ SARDES ANTİK KENTİ VE ARTEMİS TAPINAĞI ÇEVRE DÜZENLEME VE ZİYARETÇİ KARŞILAMA MERKEZİ PROJESİ İŞİ</t>
  </si>
  <si>
    <t>ŞEHZADELER FATİH KULESİ, VALİ KONAĞI VE ESKİ KÜLTÜR TURİZM İL MD. MÜZEYE DÖNÜŞTÜRÜLMESİ TEŞHİR TANZİM PROJELERİİNİN HAZIRLANMASI İŞİ</t>
  </si>
  <si>
    <t>MANİSA SALİHLİ TURGUTLU İLÇELERİ MUHTELİF MAHALLERİNDE BETON PARKE TAŞI İLE DÖŞEME KAPLAMA YAPILMASI İŞİ</t>
  </si>
  <si>
    <t>MANİSA YUNUSEMRE ŞEHZADELER SARUHANLI İLÇELERİ MUHTELİF MAHALLELERİNDE BETON PARKE TAŞI İLE DÖŞEME KAPLAMA YAPILMASI İŞİ</t>
  </si>
  <si>
    <t>Ulaştırma
 Haberleşme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</si>
</sst>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Times New Roman"/>
      <family val="1"/>
      <charset val="162"/>
    </font>
    <font>
      <b/>
      <sz val="11"/>
      <color theme="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b/>
      <sz val="26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wrapText="1"/>
    </xf>
    <xf numFmtId="3" fontId="8" fillId="4" borderId="1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/>
    <xf numFmtId="0" fontId="7" fillId="4" borderId="1" xfId="0" applyFont="1" applyFill="1" applyBorder="1" applyAlignment="1">
      <alignment wrapText="1"/>
    </xf>
    <xf numFmtId="3" fontId="7" fillId="4" borderId="1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/>
    <xf numFmtId="0" fontId="7" fillId="5" borderId="1" xfId="0" applyFont="1" applyFill="1" applyBorder="1" applyAlignment="1">
      <alignment wrapText="1"/>
    </xf>
    <xf numFmtId="3" fontId="7" fillId="5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/>
    <xf numFmtId="0" fontId="0" fillId="0" borderId="0" xfId="0" applyAlignment="1">
      <alignment horizontal="center" vertical="center"/>
    </xf>
    <xf numFmtId="3" fontId="0" fillId="0" borderId="0" xfId="0" applyNumberFormat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/>
    </xf>
    <xf numFmtId="0" fontId="0" fillId="0" borderId="0" xfId="0" applyAlignment="1"/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3" fontId="11" fillId="0" borderId="1" xfId="0" applyNumberFormat="1" applyFont="1" applyBorder="1" applyAlignment="1">
      <alignment horizontal="center"/>
    </xf>
    <xf numFmtId="3" fontId="11" fillId="0" borderId="1" xfId="0" applyNumberFormat="1" applyFont="1" applyBorder="1"/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3" fontId="11" fillId="0" borderId="6" xfId="0" applyNumberFormat="1" applyFont="1" applyBorder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3" fontId="10" fillId="0" borderId="0" xfId="0" applyNumberFormat="1" applyFont="1"/>
    <xf numFmtId="0" fontId="0" fillId="0" borderId="0" xfId="0"/>
    <xf numFmtId="3" fontId="0" fillId="0" borderId="1" xfId="0" applyNumberForma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</cellXfs>
  <cellStyles count="1">
    <cellStyle name="Normal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F21" totalsRowShown="0" headerRowDxfId="40" dataDxfId="38" headerRowBorderDxfId="39" tableBorderDxfId="37" totalsRowBorderDxfId="36">
  <tableColumns count="6">
    <tableColumn id="1" name="İlçe" dataDxfId="35"/>
    <tableColumn id="2" name="Proje Sayısı" dataDxfId="34"/>
    <tableColumn id="3" name="Toplam Yıl_x000a_ Ödeneği" dataDxfId="33"/>
    <tableColumn id="4" name="Toplam Proje_x000a_ Tutarı" dataDxfId="32"/>
    <tableColumn id="5" name="Önceki Yıllar _x000a_Toplam Harcaması" dataDxfId="31"/>
    <tableColumn id="6" name="Yılı Harcama _x000a_Tutarı" dataDxfId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3:G15" headerRowDxfId="29" dataDxfId="27" totalsRowDxfId="25" headerRowBorderDxfId="28" tableBorderDxfId="26">
  <autoFilter ref="A3:G15"/>
  <tableColumns count="7">
    <tableColumn id="1" name="Proje Sektörü" dataDxfId="24"/>
    <tableColumn id="2" name="Proje Sayısı" dataDxfId="23"/>
    <tableColumn id="3" name="Toplam Yıl Ödeneği" dataDxfId="22"/>
    <tableColumn id="4" name="Toplam Proje Tutarı" dataDxfId="21"/>
    <tableColumn id="5" name="Önceki Yıllar Toplam Harcaması" dataDxfId="20"/>
    <tableColumn id="6" name="Yılı Harcama Tutarı" dataDxfId="19"/>
    <tableColumn id="8" name="Nakdi Gerçekleşme Oranı" dataDxfId="18">
      <calculatedColumnFormula>Table13[[#This Row],[Yılı Harcama Tutarı]]*100/Table13[[#This Row],[Toplam Yıl Ödeneği]]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14" displayName="Table14" ref="A2:G8" totalsRowCount="1" headerRowDxfId="17" dataDxfId="15" totalsRowDxfId="14" headerRowBorderDxfId="16">
  <tableColumns count="7">
    <tableColumn id="1" name="Proje Durumu" totalsRowLabel="TOPLAM" dataDxfId="13" totalsRowDxfId="12"/>
    <tableColumn id="2" name="Proje Sayısı" totalsRowFunction="sum" dataDxfId="11" totalsRowDxfId="10"/>
    <tableColumn id="3" name="Toplam Yıl_x000a_ Ödeneği" totalsRowFunction="sum" dataDxfId="9" totalsRowDxfId="8"/>
    <tableColumn id="4" name="Toplam Proje_x000a_ Tutarı" totalsRowFunction="sum" dataDxfId="7" totalsRowDxfId="6"/>
    <tableColumn id="5" name="Önceki Yıllar _x000a_Toplam Harcaması" totalsRowFunction="sum" dataDxfId="5" totalsRowDxfId="4"/>
    <tableColumn id="6" name="Yılı _x000a_Harcama Tutarı" totalsRowFunction="sum" dataDxfId="3" totalsRowDxfId="2"/>
    <tableColumn id="7" name="Toplam Harcama _x000a_Tutarı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0"/>
  <sheetViews>
    <sheetView tabSelected="1" zoomScale="70" zoomScaleNormal="70" workbookViewId="0">
      <selection activeCell="F4" sqref="F4"/>
    </sheetView>
  </sheetViews>
  <sheetFormatPr defaultRowHeight="15" x14ac:dyDescent="0.25"/>
  <cols>
    <col min="1" max="1" width="9.140625" style="4"/>
    <col min="2" max="2" width="56.140625" style="5" customWidth="1"/>
    <col min="3" max="3" width="145" style="5" customWidth="1"/>
    <col min="4" max="4" width="20.5703125" style="2" customWidth="1"/>
    <col min="5" max="5" width="27.28515625" style="2" customWidth="1"/>
    <col min="6" max="6" width="23.5703125" style="2" customWidth="1"/>
    <col min="7" max="8" width="22.140625" style="2" customWidth="1"/>
    <col min="9" max="9" width="22.42578125" style="2" customWidth="1"/>
    <col min="10" max="13" width="9.140625" style="2"/>
    <col min="14" max="14" width="37" style="2" customWidth="1"/>
    <col min="15" max="16384" width="9.140625" style="2"/>
  </cols>
  <sheetData>
    <row r="1" spans="1:9" s="1" customFormat="1" ht="90.75" customHeight="1" x14ac:dyDescent="0.3">
      <c r="A1" s="60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5</v>
      </c>
      <c r="G1" s="61" t="s">
        <v>6</v>
      </c>
      <c r="H1" s="61" t="s">
        <v>7</v>
      </c>
      <c r="I1" s="61" t="s">
        <v>8</v>
      </c>
    </row>
    <row r="2" spans="1:9" ht="50.1" customHeight="1" x14ac:dyDescent="0.25">
      <c r="A2" s="62">
        <v>1</v>
      </c>
      <c r="B2" s="63" t="s">
        <v>9</v>
      </c>
      <c r="C2" s="63" t="s">
        <v>137</v>
      </c>
      <c r="D2" s="64" t="s">
        <v>14</v>
      </c>
      <c r="E2" s="64" t="s">
        <v>11</v>
      </c>
      <c r="F2" s="65">
        <v>759148.72</v>
      </c>
      <c r="G2" s="65">
        <v>12600886.17</v>
      </c>
      <c r="H2" s="65">
        <v>11841737.449999999</v>
      </c>
      <c r="I2" s="65">
        <v>0</v>
      </c>
    </row>
    <row r="3" spans="1:9" ht="50.1" customHeight="1" x14ac:dyDescent="0.25">
      <c r="A3" s="62">
        <v>2</v>
      </c>
      <c r="B3" s="63" t="s">
        <v>9</v>
      </c>
      <c r="C3" s="63" t="s">
        <v>138</v>
      </c>
      <c r="D3" s="64" t="s">
        <v>14</v>
      </c>
      <c r="E3" s="64" t="s">
        <v>11</v>
      </c>
      <c r="F3" s="65">
        <v>2779514.28</v>
      </c>
      <c r="G3" s="65">
        <v>73164200.200000003</v>
      </c>
      <c r="H3" s="65">
        <v>70384685.920000002</v>
      </c>
      <c r="I3" s="65">
        <v>952679.15</v>
      </c>
    </row>
    <row r="4" spans="1:9" ht="50.1" customHeight="1" x14ac:dyDescent="0.25">
      <c r="A4" s="62">
        <v>3</v>
      </c>
      <c r="B4" s="63" t="s">
        <v>9</v>
      </c>
      <c r="C4" s="63" t="s">
        <v>139</v>
      </c>
      <c r="D4" s="64" t="s">
        <v>14</v>
      </c>
      <c r="E4" s="64" t="s">
        <v>11</v>
      </c>
      <c r="F4" s="65">
        <v>305021.3</v>
      </c>
      <c r="G4" s="65">
        <v>2484458.33</v>
      </c>
      <c r="H4" s="65">
        <v>2179437.0299999998</v>
      </c>
      <c r="I4" s="65">
        <v>0</v>
      </c>
    </row>
    <row r="5" spans="1:9" ht="50.1" customHeight="1" x14ac:dyDescent="0.25">
      <c r="A5" s="62">
        <v>4</v>
      </c>
      <c r="B5" s="63" t="s">
        <v>9</v>
      </c>
      <c r="C5" s="63" t="s">
        <v>140</v>
      </c>
      <c r="D5" s="64" t="s">
        <v>14</v>
      </c>
      <c r="E5" s="64" t="s">
        <v>11</v>
      </c>
      <c r="F5" s="65">
        <v>5779152.6299999999</v>
      </c>
      <c r="G5" s="65">
        <v>30430548</v>
      </c>
      <c r="H5" s="65">
        <v>24651395.370000001</v>
      </c>
      <c r="I5" s="65">
        <v>3606764.19</v>
      </c>
    </row>
    <row r="6" spans="1:9" ht="50.1" customHeight="1" x14ac:dyDescent="0.25">
      <c r="A6" s="62">
        <v>5</v>
      </c>
      <c r="B6" s="63" t="s">
        <v>9</v>
      </c>
      <c r="C6" s="63" t="s">
        <v>141</v>
      </c>
      <c r="D6" s="64" t="s">
        <v>14</v>
      </c>
      <c r="E6" s="64" t="s">
        <v>11</v>
      </c>
      <c r="F6" s="65">
        <v>1120913.93</v>
      </c>
      <c r="G6" s="65">
        <v>1120913.93</v>
      </c>
      <c r="H6" s="65">
        <v>0</v>
      </c>
      <c r="I6" s="65">
        <v>1066931.02</v>
      </c>
    </row>
    <row r="7" spans="1:9" ht="50.1" customHeight="1" x14ac:dyDescent="0.25">
      <c r="A7" s="62">
        <v>6</v>
      </c>
      <c r="B7" s="63" t="s">
        <v>9</v>
      </c>
      <c r="C7" s="63" t="s">
        <v>142</v>
      </c>
      <c r="D7" s="64" t="s">
        <v>14</v>
      </c>
      <c r="E7" s="64" t="s">
        <v>11</v>
      </c>
      <c r="F7" s="65">
        <v>580714.57999999996</v>
      </c>
      <c r="G7" s="65">
        <v>580714.57999999996</v>
      </c>
      <c r="H7" s="65">
        <v>0</v>
      </c>
      <c r="I7" s="65">
        <v>554139.5</v>
      </c>
    </row>
    <row r="8" spans="1:9" ht="50.1" customHeight="1" x14ac:dyDescent="0.25">
      <c r="A8" s="62">
        <v>7</v>
      </c>
      <c r="B8" s="63" t="s">
        <v>9</v>
      </c>
      <c r="C8" s="63" t="s">
        <v>143</v>
      </c>
      <c r="D8" s="64" t="s">
        <v>14</v>
      </c>
      <c r="E8" s="64" t="s">
        <v>12</v>
      </c>
      <c r="F8" s="65">
        <v>907066</v>
      </c>
      <c r="G8" s="65">
        <v>907066</v>
      </c>
      <c r="H8" s="65">
        <v>0</v>
      </c>
      <c r="I8" s="65">
        <v>813821.84</v>
      </c>
    </row>
    <row r="9" spans="1:9" ht="50.1" customHeight="1" x14ac:dyDescent="0.25">
      <c r="A9" s="62">
        <v>8</v>
      </c>
      <c r="B9" s="63" t="s">
        <v>9</v>
      </c>
      <c r="C9" s="63" t="s">
        <v>144</v>
      </c>
      <c r="D9" s="64" t="s">
        <v>14</v>
      </c>
      <c r="E9" s="64" t="s">
        <v>12</v>
      </c>
      <c r="F9" s="65">
        <v>589408.81999999995</v>
      </c>
      <c r="G9" s="65">
        <v>589408.81999999995</v>
      </c>
      <c r="H9" s="65">
        <v>0</v>
      </c>
      <c r="I9" s="65">
        <v>485784</v>
      </c>
    </row>
    <row r="10" spans="1:9" ht="50.1" customHeight="1" x14ac:dyDescent="0.25">
      <c r="A10" s="62">
        <v>9</v>
      </c>
      <c r="B10" s="63" t="s">
        <v>9</v>
      </c>
      <c r="C10" s="63" t="s">
        <v>145</v>
      </c>
      <c r="D10" s="64" t="s">
        <v>14</v>
      </c>
      <c r="E10" s="64" t="s">
        <v>12</v>
      </c>
      <c r="F10" s="65">
        <v>611712</v>
      </c>
      <c r="G10" s="65">
        <v>764640</v>
      </c>
      <c r="H10" s="65">
        <v>0</v>
      </c>
      <c r="I10" s="65">
        <v>0</v>
      </c>
    </row>
    <row r="11" spans="1:9" ht="50.1" customHeight="1" x14ac:dyDescent="0.25">
      <c r="A11" s="62">
        <v>10</v>
      </c>
      <c r="B11" s="63" t="s">
        <v>9</v>
      </c>
      <c r="C11" s="63" t="s">
        <v>146</v>
      </c>
      <c r="D11" s="64" t="s">
        <v>14</v>
      </c>
      <c r="E11" s="64" t="s">
        <v>12</v>
      </c>
      <c r="F11" s="65">
        <v>323320</v>
      </c>
      <c r="G11" s="65">
        <v>323320</v>
      </c>
      <c r="H11" s="65">
        <v>0</v>
      </c>
      <c r="I11" s="65">
        <v>0</v>
      </c>
    </row>
    <row r="12" spans="1:9" ht="50.1" customHeight="1" x14ac:dyDescent="0.25">
      <c r="A12" s="62">
        <v>11</v>
      </c>
      <c r="B12" s="63" t="s">
        <v>9</v>
      </c>
      <c r="C12" s="63" t="s">
        <v>147</v>
      </c>
      <c r="D12" s="64" t="s">
        <v>14</v>
      </c>
      <c r="E12" s="64" t="s">
        <v>12</v>
      </c>
      <c r="F12" s="65">
        <v>709770</v>
      </c>
      <c r="G12" s="65">
        <v>709770</v>
      </c>
      <c r="H12" s="65">
        <v>0</v>
      </c>
      <c r="I12" s="65">
        <v>313934.40000000002</v>
      </c>
    </row>
    <row r="13" spans="1:9" ht="50.1" customHeight="1" x14ac:dyDescent="0.25">
      <c r="A13" s="62">
        <v>12</v>
      </c>
      <c r="B13" s="63" t="s">
        <v>9</v>
      </c>
      <c r="C13" s="63" t="s">
        <v>148</v>
      </c>
      <c r="D13" s="64" t="s">
        <v>14</v>
      </c>
      <c r="E13" s="64" t="s">
        <v>12</v>
      </c>
      <c r="F13" s="65">
        <v>8267095.1699999999</v>
      </c>
      <c r="G13" s="65">
        <v>30747979.030000001</v>
      </c>
      <c r="H13" s="65">
        <v>22480883.859999999</v>
      </c>
      <c r="I13" s="65">
        <v>6590758.8300000001</v>
      </c>
    </row>
    <row r="14" spans="1:9" ht="50.1" customHeight="1" x14ac:dyDescent="0.25">
      <c r="A14" s="62">
        <v>13</v>
      </c>
      <c r="B14" s="63" t="s">
        <v>9</v>
      </c>
      <c r="C14" s="63" t="s">
        <v>149</v>
      </c>
      <c r="D14" s="64" t="s">
        <v>14</v>
      </c>
      <c r="E14" s="64" t="s">
        <v>12</v>
      </c>
      <c r="F14" s="65">
        <v>932423.74</v>
      </c>
      <c r="G14" s="65">
        <v>4066577.49</v>
      </c>
      <c r="H14" s="65">
        <v>3134153.75</v>
      </c>
      <c r="I14" s="65">
        <v>898752.12</v>
      </c>
    </row>
    <row r="15" spans="1:9" ht="50.1" customHeight="1" x14ac:dyDescent="0.25">
      <c r="A15" s="62">
        <v>14</v>
      </c>
      <c r="B15" s="63" t="s">
        <v>9</v>
      </c>
      <c r="C15" s="63" t="s">
        <v>150</v>
      </c>
      <c r="D15" s="64" t="s">
        <v>14</v>
      </c>
      <c r="E15" s="64" t="s">
        <v>12</v>
      </c>
      <c r="F15" s="65">
        <v>2583020</v>
      </c>
      <c r="G15" s="65">
        <v>2583020</v>
      </c>
      <c r="H15" s="65">
        <v>0</v>
      </c>
      <c r="I15" s="65">
        <v>640740</v>
      </c>
    </row>
    <row r="16" spans="1:9" ht="50.1" customHeight="1" x14ac:dyDescent="0.25">
      <c r="A16" s="62">
        <v>15</v>
      </c>
      <c r="B16" s="63" t="s">
        <v>9</v>
      </c>
      <c r="C16" s="63" t="s">
        <v>151</v>
      </c>
      <c r="D16" s="64" t="s">
        <v>14</v>
      </c>
      <c r="E16" s="64" t="s">
        <v>12</v>
      </c>
      <c r="F16" s="65">
        <v>33389833.420000002</v>
      </c>
      <c r="G16" s="65">
        <v>33389833.420000002</v>
      </c>
      <c r="H16" s="65">
        <v>0</v>
      </c>
      <c r="I16" s="65">
        <v>14777231</v>
      </c>
    </row>
    <row r="17" spans="1:14" ht="50.1" customHeight="1" x14ac:dyDescent="0.25">
      <c r="A17" s="62">
        <v>16</v>
      </c>
      <c r="B17" s="63" t="s">
        <v>9</v>
      </c>
      <c r="C17" s="63" t="s">
        <v>152</v>
      </c>
      <c r="D17" s="64" t="s">
        <v>14</v>
      </c>
      <c r="E17" s="64" t="s">
        <v>12</v>
      </c>
      <c r="F17" s="65">
        <v>696719.13</v>
      </c>
      <c r="G17" s="65">
        <v>2164583.27</v>
      </c>
      <c r="H17" s="65">
        <v>1467864.14</v>
      </c>
      <c r="I17" s="65">
        <v>0</v>
      </c>
    </row>
    <row r="18" spans="1:14" ht="50.1" customHeight="1" x14ac:dyDescent="0.25">
      <c r="A18" s="62">
        <v>17</v>
      </c>
      <c r="B18" s="63" t="s">
        <v>9</v>
      </c>
      <c r="C18" s="63" t="s">
        <v>153</v>
      </c>
      <c r="D18" s="64" t="s">
        <v>14</v>
      </c>
      <c r="E18" s="64" t="s">
        <v>12</v>
      </c>
      <c r="F18" s="65">
        <v>1184156.27</v>
      </c>
      <c r="G18" s="65">
        <v>7477710.7400000002</v>
      </c>
      <c r="H18" s="65">
        <v>6293554.4699999997</v>
      </c>
      <c r="I18" s="65">
        <v>859903.76</v>
      </c>
    </row>
    <row r="19" spans="1:14" ht="50.1" customHeight="1" x14ac:dyDescent="0.25">
      <c r="A19" s="62">
        <v>18</v>
      </c>
      <c r="B19" s="63" t="s">
        <v>9</v>
      </c>
      <c r="C19" s="63" t="s">
        <v>154</v>
      </c>
      <c r="D19" s="64" t="s">
        <v>14</v>
      </c>
      <c r="E19" s="64" t="s">
        <v>12</v>
      </c>
      <c r="F19" s="65">
        <v>9915482.1400000006</v>
      </c>
      <c r="G19" s="65">
        <v>26751464.469999999</v>
      </c>
      <c r="H19" s="65">
        <v>16835982.329999998</v>
      </c>
      <c r="I19" s="65">
        <v>3545572.13</v>
      </c>
    </row>
    <row r="20" spans="1:14" ht="50.1" customHeight="1" x14ac:dyDescent="0.25">
      <c r="A20" s="62">
        <v>19</v>
      </c>
      <c r="B20" s="63" t="s">
        <v>9</v>
      </c>
      <c r="C20" s="63" t="s">
        <v>155</v>
      </c>
      <c r="D20" s="64" t="s">
        <v>14</v>
      </c>
      <c r="E20" s="64" t="s">
        <v>12</v>
      </c>
      <c r="F20" s="65">
        <v>2991300</v>
      </c>
      <c r="G20" s="65">
        <v>2991300</v>
      </c>
      <c r="H20" s="65">
        <v>0</v>
      </c>
      <c r="I20" s="65">
        <v>1251156.1200000001</v>
      </c>
    </row>
    <row r="21" spans="1:14" ht="50.1" customHeight="1" x14ac:dyDescent="0.25">
      <c r="A21" s="62">
        <v>20</v>
      </c>
      <c r="B21" s="63" t="s">
        <v>9</v>
      </c>
      <c r="C21" s="63" t="s">
        <v>156</v>
      </c>
      <c r="D21" s="64" t="s">
        <v>14</v>
      </c>
      <c r="E21" s="64" t="s">
        <v>12</v>
      </c>
      <c r="F21" s="65">
        <v>2056173.6</v>
      </c>
      <c r="G21" s="65">
        <v>2056173.6</v>
      </c>
      <c r="H21" s="65">
        <v>0</v>
      </c>
      <c r="I21" s="65">
        <v>608880.41</v>
      </c>
    </row>
    <row r="22" spans="1:14" ht="50.1" customHeight="1" x14ac:dyDescent="0.25">
      <c r="A22" s="62">
        <v>21</v>
      </c>
      <c r="B22" s="63" t="s">
        <v>9</v>
      </c>
      <c r="C22" s="63" t="s">
        <v>157</v>
      </c>
      <c r="D22" s="64" t="s">
        <v>14</v>
      </c>
      <c r="E22" s="64" t="s">
        <v>12</v>
      </c>
      <c r="F22" s="65">
        <v>5345400</v>
      </c>
      <c r="G22" s="65">
        <v>5345400</v>
      </c>
      <c r="H22" s="65">
        <v>0</v>
      </c>
      <c r="I22" s="65">
        <v>2868298.7</v>
      </c>
    </row>
    <row r="23" spans="1:14" ht="50.1" customHeight="1" x14ac:dyDescent="0.25">
      <c r="A23" s="62">
        <v>22</v>
      </c>
      <c r="B23" s="63" t="s">
        <v>9</v>
      </c>
      <c r="C23" s="63" t="s">
        <v>158</v>
      </c>
      <c r="D23" s="64" t="s">
        <v>14</v>
      </c>
      <c r="E23" s="64" t="s">
        <v>12</v>
      </c>
      <c r="F23" s="65">
        <v>10326077.65</v>
      </c>
      <c r="G23" s="65">
        <v>37000000</v>
      </c>
      <c r="H23" s="65">
        <v>26673922.350000001</v>
      </c>
      <c r="I23" s="65">
        <v>9021848.8699999992</v>
      </c>
    </row>
    <row r="24" spans="1:14" ht="50.1" customHeight="1" x14ac:dyDescent="0.25">
      <c r="A24" s="62">
        <v>23</v>
      </c>
      <c r="B24" s="63" t="s">
        <v>9</v>
      </c>
      <c r="C24" s="63" t="s">
        <v>159</v>
      </c>
      <c r="D24" s="64" t="s">
        <v>14</v>
      </c>
      <c r="E24" s="64" t="s">
        <v>12</v>
      </c>
      <c r="F24" s="65">
        <v>917638.68</v>
      </c>
      <c r="G24" s="65">
        <v>9230218.4900000002</v>
      </c>
      <c r="H24" s="65">
        <v>8312579.8099999996</v>
      </c>
      <c r="I24" s="65">
        <v>0</v>
      </c>
      <c r="N24" s="3"/>
    </row>
    <row r="25" spans="1:14" ht="50.1" customHeight="1" x14ac:dyDescent="0.25">
      <c r="A25" s="62">
        <v>24</v>
      </c>
      <c r="B25" s="63" t="s">
        <v>9</v>
      </c>
      <c r="C25" s="63" t="s">
        <v>160</v>
      </c>
      <c r="D25" s="64" t="s">
        <v>14</v>
      </c>
      <c r="E25" s="64" t="s">
        <v>12</v>
      </c>
      <c r="F25" s="65">
        <v>3524660</v>
      </c>
      <c r="G25" s="65">
        <v>3524660</v>
      </c>
      <c r="H25" s="65">
        <v>0</v>
      </c>
      <c r="I25" s="65">
        <v>2548955.2000000002</v>
      </c>
      <c r="N25" s="3"/>
    </row>
    <row r="26" spans="1:14" ht="50.1" customHeight="1" x14ac:dyDescent="0.25">
      <c r="A26" s="62">
        <v>25</v>
      </c>
      <c r="B26" s="63" t="s">
        <v>9</v>
      </c>
      <c r="C26" s="63" t="s">
        <v>161</v>
      </c>
      <c r="D26" s="64" t="s">
        <v>14</v>
      </c>
      <c r="E26" s="64" t="s">
        <v>12</v>
      </c>
      <c r="F26" s="65">
        <v>359900</v>
      </c>
      <c r="G26" s="65">
        <v>359900</v>
      </c>
      <c r="H26" s="65">
        <v>0</v>
      </c>
      <c r="I26" s="65">
        <v>0</v>
      </c>
      <c r="N26" s="3"/>
    </row>
    <row r="27" spans="1:14" ht="50.1" customHeight="1" x14ac:dyDescent="0.25">
      <c r="A27" s="62">
        <v>26</v>
      </c>
      <c r="B27" s="63" t="s">
        <v>13</v>
      </c>
      <c r="C27" s="63" t="s">
        <v>162</v>
      </c>
      <c r="D27" s="64" t="s">
        <v>14</v>
      </c>
      <c r="E27" s="64" t="s">
        <v>12</v>
      </c>
      <c r="F27" s="65">
        <v>1719000</v>
      </c>
      <c r="G27" s="65">
        <v>1719000</v>
      </c>
      <c r="H27" s="65">
        <v>0</v>
      </c>
      <c r="I27" s="65">
        <v>1719000</v>
      </c>
      <c r="N27" s="3"/>
    </row>
    <row r="28" spans="1:14" ht="50.1" customHeight="1" x14ac:dyDescent="0.25">
      <c r="A28" s="62">
        <v>27</v>
      </c>
      <c r="B28" s="63" t="s">
        <v>13</v>
      </c>
      <c r="C28" s="63" t="s">
        <v>163</v>
      </c>
      <c r="D28" s="64" t="s">
        <v>15</v>
      </c>
      <c r="E28" s="64" t="s">
        <v>12</v>
      </c>
      <c r="F28" s="65">
        <v>200000</v>
      </c>
      <c r="G28" s="65">
        <v>200000</v>
      </c>
      <c r="H28" s="65">
        <v>0</v>
      </c>
      <c r="I28" s="65">
        <v>62422</v>
      </c>
      <c r="N28" s="3"/>
    </row>
    <row r="29" spans="1:14" ht="50.1" customHeight="1" x14ac:dyDescent="0.25">
      <c r="A29" s="62">
        <v>28</v>
      </c>
      <c r="B29" s="63" t="s">
        <v>13</v>
      </c>
      <c r="C29" s="63" t="s">
        <v>164</v>
      </c>
      <c r="D29" s="64" t="s">
        <v>15</v>
      </c>
      <c r="E29" s="64" t="s">
        <v>12</v>
      </c>
      <c r="F29" s="65">
        <v>9000000</v>
      </c>
      <c r="G29" s="65">
        <v>50000000</v>
      </c>
      <c r="H29" s="65">
        <v>9500000</v>
      </c>
      <c r="I29" s="65">
        <v>5210306.24</v>
      </c>
      <c r="N29" s="3"/>
    </row>
    <row r="30" spans="1:14" ht="50.1" customHeight="1" x14ac:dyDescent="0.25">
      <c r="A30" s="62">
        <v>29</v>
      </c>
      <c r="B30" s="63" t="s">
        <v>13</v>
      </c>
      <c r="C30" s="63" t="s">
        <v>165</v>
      </c>
      <c r="D30" s="64" t="s">
        <v>15</v>
      </c>
      <c r="E30" s="64" t="s">
        <v>12</v>
      </c>
      <c r="F30" s="65">
        <v>2000000</v>
      </c>
      <c r="G30" s="65">
        <v>6000000</v>
      </c>
      <c r="H30" s="65">
        <v>0</v>
      </c>
      <c r="I30" s="65">
        <v>173888</v>
      </c>
      <c r="N30" s="3"/>
    </row>
    <row r="31" spans="1:14" ht="50.1" customHeight="1" x14ac:dyDescent="0.25">
      <c r="A31" s="62">
        <v>30</v>
      </c>
      <c r="B31" s="63" t="s">
        <v>13</v>
      </c>
      <c r="C31" s="63" t="s">
        <v>166</v>
      </c>
      <c r="D31" s="64" t="s">
        <v>15</v>
      </c>
      <c r="E31" s="64" t="s">
        <v>12</v>
      </c>
      <c r="F31" s="65">
        <v>4500000</v>
      </c>
      <c r="G31" s="65">
        <v>4500000</v>
      </c>
      <c r="H31" s="65">
        <v>0</v>
      </c>
      <c r="I31" s="65">
        <v>4500000</v>
      </c>
    </row>
    <row r="32" spans="1:14" ht="50.1" customHeight="1" x14ac:dyDescent="0.25">
      <c r="A32" s="62">
        <v>31</v>
      </c>
      <c r="B32" s="63" t="s">
        <v>13</v>
      </c>
      <c r="C32" s="63" t="s">
        <v>167</v>
      </c>
      <c r="D32" s="64" t="s">
        <v>15</v>
      </c>
      <c r="E32" s="64" t="s">
        <v>12</v>
      </c>
      <c r="F32" s="65">
        <v>1300000</v>
      </c>
      <c r="G32" s="65">
        <v>1300000</v>
      </c>
      <c r="H32" s="65">
        <v>0</v>
      </c>
      <c r="I32" s="65">
        <v>980199.33</v>
      </c>
    </row>
    <row r="33" spans="1:9" ht="50.1" customHeight="1" x14ac:dyDescent="0.25">
      <c r="A33" s="62">
        <v>32</v>
      </c>
      <c r="B33" s="63" t="s">
        <v>13</v>
      </c>
      <c r="C33" s="63" t="s">
        <v>166</v>
      </c>
      <c r="D33" s="64" t="s">
        <v>16</v>
      </c>
      <c r="E33" s="64" t="s">
        <v>12</v>
      </c>
      <c r="F33" s="65">
        <v>12420000</v>
      </c>
      <c r="G33" s="65">
        <v>12920000</v>
      </c>
      <c r="H33" s="65">
        <v>0</v>
      </c>
      <c r="I33" s="65">
        <v>11761608.859999999</v>
      </c>
    </row>
    <row r="34" spans="1:9" ht="50.1" customHeight="1" x14ac:dyDescent="0.25">
      <c r="A34" s="62">
        <v>33</v>
      </c>
      <c r="B34" s="63" t="s">
        <v>17</v>
      </c>
      <c r="C34" s="63" t="s">
        <v>168</v>
      </c>
      <c r="D34" s="63" t="s">
        <v>18</v>
      </c>
      <c r="E34" s="64" t="s">
        <v>12</v>
      </c>
      <c r="F34" s="65">
        <v>0</v>
      </c>
      <c r="G34" s="65">
        <v>10237000</v>
      </c>
      <c r="H34" s="65">
        <v>4847000</v>
      </c>
      <c r="I34" s="65">
        <v>0</v>
      </c>
    </row>
    <row r="35" spans="1:9" ht="50.1" customHeight="1" x14ac:dyDescent="0.25">
      <c r="A35" s="62">
        <v>34</v>
      </c>
      <c r="B35" s="63" t="s">
        <v>17</v>
      </c>
      <c r="C35" s="63" t="s">
        <v>169</v>
      </c>
      <c r="D35" s="63" t="s">
        <v>18</v>
      </c>
      <c r="E35" s="64" t="s">
        <v>12</v>
      </c>
      <c r="F35" s="65">
        <v>1000000</v>
      </c>
      <c r="G35" s="65">
        <v>68508000</v>
      </c>
      <c r="H35" s="65">
        <v>3000</v>
      </c>
      <c r="I35" s="65">
        <v>0</v>
      </c>
    </row>
    <row r="36" spans="1:9" ht="50.1" customHeight="1" x14ac:dyDescent="0.25">
      <c r="A36" s="62">
        <v>35</v>
      </c>
      <c r="B36" s="63" t="s">
        <v>17</v>
      </c>
      <c r="C36" s="63" t="s">
        <v>170</v>
      </c>
      <c r="D36" s="63" t="s">
        <v>18</v>
      </c>
      <c r="E36" s="64" t="s">
        <v>12</v>
      </c>
      <c r="F36" s="65">
        <v>2000000</v>
      </c>
      <c r="G36" s="65">
        <v>112270000</v>
      </c>
      <c r="H36" s="65">
        <v>7495000</v>
      </c>
      <c r="I36" s="65">
        <v>0</v>
      </c>
    </row>
    <row r="37" spans="1:9" ht="50.1" customHeight="1" x14ac:dyDescent="0.25">
      <c r="A37" s="62">
        <v>36</v>
      </c>
      <c r="B37" s="63" t="s">
        <v>17</v>
      </c>
      <c r="C37" s="63" t="s">
        <v>171</v>
      </c>
      <c r="D37" s="63" t="s">
        <v>18</v>
      </c>
      <c r="E37" s="64" t="s">
        <v>12</v>
      </c>
      <c r="F37" s="65">
        <v>0</v>
      </c>
      <c r="G37" s="65">
        <v>96357000</v>
      </c>
      <c r="H37" s="65">
        <v>3036000</v>
      </c>
      <c r="I37" s="65">
        <v>0</v>
      </c>
    </row>
    <row r="38" spans="1:9" ht="50.1" customHeight="1" x14ac:dyDescent="0.25">
      <c r="A38" s="62">
        <v>37</v>
      </c>
      <c r="B38" s="63" t="s">
        <v>17</v>
      </c>
      <c r="C38" s="63" t="s">
        <v>172</v>
      </c>
      <c r="D38" s="63" t="s">
        <v>18</v>
      </c>
      <c r="E38" s="64" t="s">
        <v>12</v>
      </c>
      <c r="F38" s="65">
        <v>50738000</v>
      </c>
      <c r="G38" s="65">
        <v>126869000</v>
      </c>
      <c r="H38" s="65">
        <v>54169000</v>
      </c>
      <c r="I38" s="65">
        <v>50738000</v>
      </c>
    </row>
    <row r="39" spans="1:9" ht="50.1" customHeight="1" x14ac:dyDescent="0.25">
      <c r="A39" s="62">
        <v>38</v>
      </c>
      <c r="B39" s="63" t="s">
        <v>17</v>
      </c>
      <c r="C39" s="63" t="s">
        <v>173</v>
      </c>
      <c r="D39" s="63" t="s">
        <v>18</v>
      </c>
      <c r="E39" s="64" t="s">
        <v>12</v>
      </c>
      <c r="F39" s="65">
        <v>12675000</v>
      </c>
      <c r="G39" s="65">
        <v>369141000</v>
      </c>
      <c r="H39" s="65">
        <v>206672000</v>
      </c>
      <c r="I39" s="65">
        <v>12675000</v>
      </c>
    </row>
    <row r="40" spans="1:9" ht="50.1" customHeight="1" x14ac:dyDescent="0.25">
      <c r="A40" s="62">
        <v>39</v>
      </c>
      <c r="B40" s="63" t="s">
        <v>17</v>
      </c>
      <c r="C40" s="63" t="s">
        <v>174</v>
      </c>
      <c r="D40" s="63" t="s">
        <v>18</v>
      </c>
      <c r="E40" s="64" t="s">
        <v>12</v>
      </c>
      <c r="F40" s="65">
        <v>6044000</v>
      </c>
      <c r="G40" s="65">
        <v>54335000</v>
      </c>
      <c r="H40" s="65">
        <v>0</v>
      </c>
      <c r="I40" s="65">
        <v>6021000</v>
      </c>
    </row>
    <row r="41" spans="1:9" ht="50.1" customHeight="1" x14ac:dyDescent="0.25">
      <c r="A41" s="62">
        <v>40</v>
      </c>
      <c r="B41" s="63" t="s">
        <v>17</v>
      </c>
      <c r="C41" s="63" t="s">
        <v>175</v>
      </c>
      <c r="D41" s="63" t="s">
        <v>18</v>
      </c>
      <c r="E41" s="64" t="s">
        <v>12</v>
      </c>
      <c r="F41" s="65">
        <v>974000</v>
      </c>
      <c r="G41" s="65">
        <v>7242000</v>
      </c>
      <c r="H41" s="65">
        <v>6268000</v>
      </c>
      <c r="I41" s="65">
        <v>974000</v>
      </c>
    </row>
    <row r="42" spans="1:9" ht="50.1" customHeight="1" x14ac:dyDescent="0.25">
      <c r="A42" s="62">
        <v>41</v>
      </c>
      <c r="B42" s="63" t="s">
        <v>17</v>
      </c>
      <c r="C42" s="63" t="s">
        <v>176</v>
      </c>
      <c r="D42" s="63" t="s">
        <v>18</v>
      </c>
      <c r="E42" s="64" t="s">
        <v>12</v>
      </c>
      <c r="F42" s="65">
        <v>24570000</v>
      </c>
      <c r="G42" s="65">
        <v>24570000</v>
      </c>
      <c r="H42" s="65">
        <v>0</v>
      </c>
      <c r="I42" s="65">
        <v>24570000</v>
      </c>
    </row>
    <row r="43" spans="1:9" ht="50.1" customHeight="1" x14ac:dyDescent="0.25">
      <c r="A43" s="62">
        <v>42</v>
      </c>
      <c r="B43" s="63" t="s">
        <v>17</v>
      </c>
      <c r="C43" s="63" t="s">
        <v>177</v>
      </c>
      <c r="D43" s="63" t="s">
        <v>18</v>
      </c>
      <c r="E43" s="64" t="s">
        <v>12</v>
      </c>
      <c r="F43" s="65">
        <v>1701000</v>
      </c>
      <c r="G43" s="65">
        <v>152196000</v>
      </c>
      <c r="H43" s="65">
        <v>102539000</v>
      </c>
      <c r="I43" s="65">
        <v>0</v>
      </c>
    </row>
    <row r="44" spans="1:9" ht="50.1" customHeight="1" x14ac:dyDescent="0.25">
      <c r="A44" s="62">
        <v>43</v>
      </c>
      <c r="B44" s="63" t="s">
        <v>17</v>
      </c>
      <c r="C44" s="63" t="s">
        <v>178</v>
      </c>
      <c r="D44" s="63" t="s">
        <v>18</v>
      </c>
      <c r="E44" s="64" t="s">
        <v>12</v>
      </c>
      <c r="F44" s="65">
        <v>2769000</v>
      </c>
      <c r="G44" s="65">
        <v>188242000</v>
      </c>
      <c r="H44" s="65">
        <v>30159000</v>
      </c>
      <c r="I44" s="65">
        <v>2769000</v>
      </c>
    </row>
    <row r="45" spans="1:9" ht="50.1" customHeight="1" x14ac:dyDescent="0.25">
      <c r="A45" s="62">
        <v>44</v>
      </c>
      <c r="B45" s="63" t="s">
        <v>17</v>
      </c>
      <c r="C45" s="63" t="s">
        <v>179</v>
      </c>
      <c r="D45" s="63" t="s">
        <v>18</v>
      </c>
      <c r="E45" s="64" t="s">
        <v>12</v>
      </c>
      <c r="F45" s="65">
        <v>10000</v>
      </c>
      <c r="G45" s="65">
        <v>117020000</v>
      </c>
      <c r="H45" s="65">
        <v>39362000</v>
      </c>
      <c r="I45" s="65">
        <v>0</v>
      </c>
    </row>
    <row r="46" spans="1:9" ht="50.1" customHeight="1" x14ac:dyDescent="0.25">
      <c r="A46" s="62">
        <v>45</v>
      </c>
      <c r="B46" s="63" t="s">
        <v>17</v>
      </c>
      <c r="C46" s="63" t="s">
        <v>180</v>
      </c>
      <c r="D46" s="63" t="s">
        <v>18</v>
      </c>
      <c r="E46" s="64" t="s">
        <v>12</v>
      </c>
      <c r="F46" s="65">
        <v>60000</v>
      </c>
      <c r="G46" s="65">
        <v>130228000</v>
      </c>
      <c r="H46" s="65">
        <v>101261000</v>
      </c>
      <c r="I46" s="65">
        <v>0</v>
      </c>
    </row>
    <row r="47" spans="1:9" ht="50.1" customHeight="1" x14ac:dyDescent="0.25">
      <c r="A47" s="62">
        <v>46</v>
      </c>
      <c r="B47" s="63" t="s">
        <v>17</v>
      </c>
      <c r="C47" s="63" t="s">
        <v>181</v>
      </c>
      <c r="D47" s="63" t="s">
        <v>18</v>
      </c>
      <c r="E47" s="64" t="s">
        <v>12</v>
      </c>
      <c r="F47" s="65">
        <v>4649000</v>
      </c>
      <c r="G47" s="65">
        <v>193256000</v>
      </c>
      <c r="H47" s="65">
        <v>136858000</v>
      </c>
      <c r="I47" s="65">
        <v>0</v>
      </c>
    </row>
    <row r="48" spans="1:9" ht="50.1" customHeight="1" x14ac:dyDescent="0.25">
      <c r="A48" s="62">
        <v>47</v>
      </c>
      <c r="B48" s="63" t="s">
        <v>17</v>
      </c>
      <c r="C48" s="63" t="s">
        <v>182</v>
      </c>
      <c r="D48" s="63" t="s">
        <v>18</v>
      </c>
      <c r="E48" s="64" t="s">
        <v>12</v>
      </c>
      <c r="F48" s="65">
        <v>12500000</v>
      </c>
      <c r="G48" s="65">
        <v>237791000</v>
      </c>
      <c r="H48" s="65">
        <v>128787000</v>
      </c>
      <c r="I48" s="65">
        <v>12500000</v>
      </c>
    </row>
    <row r="49" spans="1:9" ht="50.1" customHeight="1" x14ac:dyDescent="0.25">
      <c r="A49" s="62">
        <v>48</v>
      </c>
      <c r="B49" s="63" t="s">
        <v>17</v>
      </c>
      <c r="C49" s="63" t="s">
        <v>183</v>
      </c>
      <c r="D49" s="63" t="s">
        <v>18</v>
      </c>
      <c r="E49" s="64" t="s">
        <v>12</v>
      </c>
      <c r="F49" s="65">
        <v>12266000</v>
      </c>
      <c r="G49" s="65">
        <v>67368000</v>
      </c>
      <c r="H49" s="65">
        <v>24574000</v>
      </c>
      <c r="I49" s="65">
        <v>12266000</v>
      </c>
    </row>
    <row r="50" spans="1:9" ht="50.1" customHeight="1" x14ac:dyDescent="0.25">
      <c r="A50" s="62">
        <v>49</v>
      </c>
      <c r="B50" s="63" t="s">
        <v>17</v>
      </c>
      <c r="C50" s="63" t="s">
        <v>184</v>
      </c>
      <c r="D50" s="63" t="s">
        <v>18</v>
      </c>
      <c r="E50" s="64" t="s">
        <v>19</v>
      </c>
      <c r="F50" s="65">
        <v>2000000</v>
      </c>
      <c r="G50" s="65">
        <v>22390000</v>
      </c>
      <c r="H50" s="65">
        <v>90000</v>
      </c>
      <c r="I50" s="65">
        <v>0</v>
      </c>
    </row>
    <row r="51" spans="1:9" ht="50.1" customHeight="1" x14ac:dyDescent="0.25">
      <c r="A51" s="62">
        <v>50</v>
      </c>
      <c r="B51" s="63" t="s">
        <v>17</v>
      </c>
      <c r="C51" s="63" t="s">
        <v>185</v>
      </c>
      <c r="D51" s="63" t="s">
        <v>18</v>
      </c>
      <c r="E51" s="64" t="s">
        <v>19</v>
      </c>
      <c r="F51" s="65">
        <v>1000</v>
      </c>
      <c r="G51" s="65">
        <v>308459000</v>
      </c>
      <c r="H51" s="65">
        <v>308455000</v>
      </c>
      <c r="I51" s="65">
        <v>0</v>
      </c>
    </row>
    <row r="52" spans="1:9" ht="50.1" customHeight="1" x14ac:dyDescent="0.25">
      <c r="A52" s="62">
        <v>51</v>
      </c>
      <c r="B52" s="63" t="s">
        <v>17</v>
      </c>
      <c r="C52" s="63" t="s">
        <v>186</v>
      </c>
      <c r="D52" s="63" t="s">
        <v>18</v>
      </c>
      <c r="E52" s="64" t="s">
        <v>20</v>
      </c>
      <c r="F52" s="65">
        <v>1000000</v>
      </c>
      <c r="G52" s="65">
        <v>10379000</v>
      </c>
      <c r="H52" s="65">
        <v>25000</v>
      </c>
      <c r="I52" s="65">
        <v>0</v>
      </c>
    </row>
    <row r="53" spans="1:9" ht="50.1" customHeight="1" x14ac:dyDescent="0.25">
      <c r="A53" s="62">
        <v>52</v>
      </c>
      <c r="B53" s="63" t="s">
        <v>17</v>
      </c>
      <c r="C53" s="63" t="s">
        <v>187</v>
      </c>
      <c r="D53" s="63" t="s">
        <v>18</v>
      </c>
      <c r="E53" s="64" t="s">
        <v>20</v>
      </c>
      <c r="F53" s="65">
        <v>1000000</v>
      </c>
      <c r="G53" s="65">
        <v>12055000</v>
      </c>
      <c r="H53" s="65">
        <v>18000</v>
      </c>
      <c r="I53" s="65">
        <v>0</v>
      </c>
    </row>
    <row r="54" spans="1:9" ht="50.1" customHeight="1" x14ac:dyDescent="0.25">
      <c r="A54" s="62">
        <v>53</v>
      </c>
      <c r="B54" s="63" t="s">
        <v>17</v>
      </c>
      <c r="C54" s="63" t="s">
        <v>188</v>
      </c>
      <c r="D54" s="63" t="s">
        <v>18</v>
      </c>
      <c r="E54" s="64" t="s">
        <v>20</v>
      </c>
      <c r="F54" s="65">
        <v>1000000</v>
      </c>
      <c r="G54" s="65">
        <v>89757000</v>
      </c>
      <c r="H54" s="65">
        <v>3000</v>
      </c>
      <c r="I54" s="65">
        <v>0</v>
      </c>
    </row>
    <row r="55" spans="1:9" ht="50.1" customHeight="1" x14ac:dyDescent="0.25">
      <c r="A55" s="62">
        <v>54</v>
      </c>
      <c r="B55" s="63" t="s">
        <v>17</v>
      </c>
      <c r="C55" s="63" t="s">
        <v>189</v>
      </c>
      <c r="D55" s="63" t="s">
        <v>18</v>
      </c>
      <c r="E55" s="64" t="s">
        <v>20</v>
      </c>
      <c r="F55" s="65">
        <v>1000000</v>
      </c>
      <c r="G55" s="65">
        <v>159626000</v>
      </c>
      <c r="H55" s="65">
        <v>4000</v>
      </c>
      <c r="I55" s="65">
        <v>0</v>
      </c>
    </row>
    <row r="56" spans="1:9" ht="50.1" customHeight="1" x14ac:dyDescent="0.25">
      <c r="A56" s="62">
        <v>55</v>
      </c>
      <c r="B56" s="63" t="s">
        <v>17</v>
      </c>
      <c r="C56" s="63" t="s">
        <v>190</v>
      </c>
      <c r="D56" s="63" t="s">
        <v>18</v>
      </c>
      <c r="E56" s="64" t="s">
        <v>20</v>
      </c>
      <c r="F56" s="65">
        <v>6044000</v>
      </c>
      <c r="G56" s="65">
        <v>39879000</v>
      </c>
      <c r="H56" s="65">
        <v>0</v>
      </c>
      <c r="I56" s="65">
        <v>0</v>
      </c>
    </row>
    <row r="57" spans="1:9" ht="50.1" customHeight="1" x14ac:dyDescent="0.25">
      <c r="A57" s="62">
        <v>56</v>
      </c>
      <c r="B57" s="63" t="s">
        <v>17</v>
      </c>
      <c r="C57" s="63" t="s">
        <v>191</v>
      </c>
      <c r="D57" s="63" t="s">
        <v>18</v>
      </c>
      <c r="E57" s="64" t="s">
        <v>20</v>
      </c>
      <c r="F57" s="65">
        <v>2000</v>
      </c>
      <c r="G57" s="65">
        <v>2000000</v>
      </c>
      <c r="H57" s="65">
        <v>0</v>
      </c>
      <c r="I57" s="65">
        <v>0</v>
      </c>
    </row>
    <row r="58" spans="1:9" ht="53.25" customHeight="1" x14ac:dyDescent="0.25">
      <c r="A58" s="62">
        <v>57</v>
      </c>
      <c r="B58" s="63" t="s">
        <v>21</v>
      </c>
      <c r="C58" s="63" t="s">
        <v>192</v>
      </c>
      <c r="D58" s="63" t="s">
        <v>18</v>
      </c>
      <c r="E58" s="64" t="s">
        <v>12</v>
      </c>
      <c r="F58" s="65">
        <v>2464000</v>
      </c>
      <c r="G58" s="65">
        <v>209089000</v>
      </c>
      <c r="H58" s="65">
        <v>193331000</v>
      </c>
      <c r="I58" s="65">
        <v>2464000</v>
      </c>
    </row>
    <row r="59" spans="1:9" ht="50.1" customHeight="1" x14ac:dyDescent="0.25">
      <c r="A59" s="62">
        <v>58</v>
      </c>
      <c r="B59" s="63" t="s">
        <v>22</v>
      </c>
      <c r="C59" s="63" t="s">
        <v>193</v>
      </c>
      <c r="D59" s="63" t="s">
        <v>18</v>
      </c>
      <c r="E59" s="64" t="s">
        <v>11</v>
      </c>
      <c r="F59" s="65">
        <v>2367656</v>
      </c>
      <c r="G59" s="65">
        <v>9801951</v>
      </c>
      <c r="H59" s="65">
        <v>7393644</v>
      </c>
      <c r="I59" s="65">
        <v>2047320.57</v>
      </c>
    </row>
    <row r="60" spans="1:9" ht="50.1" customHeight="1" x14ac:dyDescent="0.25">
      <c r="A60" s="62">
        <v>59</v>
      </c>
      <c r="B60" s="63" t="s">
        <v>22</v>
      </c>
      <c r="C60" s="63" t="s">
        <v>194</v>
      </c>
      <c r="D60" s="63" t="s">
        <v>18</v>
      </c>
      <c r="E60" s="64" t="s">
        <v>11</v>
      </c>
      <c r="F60" s="65">
        <v>2080000</v>
      </c>
      <c r="G60" s="65">
        <v>9755838.4000000004</v>
      </c>
      <c r="H60" s="65">
        <v>7675838.4000000004</v>
      </c>
      <c r="I60" s="65">
        <v>612222.55000000005</v>
      </c>
    </row>
    <row r="61" spans="1:9" ht="50.1" customHeight="1" x14ac:dyDescent="0.25">
      <c r="A61" s="62">
        <v>60</v>
      </c>
      <c r="B61" s="63" t="s">
        <v>22</v>
      </c>
      <c r="C61" s="63" t="s">
        <v>195</v>
      </c>
      <c r="D61" s="63" t="s">
        <v>18</v>
      </c>
      <c r="E61" s="64" t="s">
        <v>11</v>
      </c>
      <c r="F61" s="65">
        <v>790000</v>
      </c>
      <c r="G61" s="65">
        <v>5685000</v>
      </c>
      <c r="H61" s="65">
        <v>3484986</v>
      </c>
      <c r="I61" s="65">
        <v>0</v>
      </c>
    </row>
    <row r="62" spans="1:9" ht="50.1" customHeight="1" x14ac:dyDescent="0.25">
      <c r="A62" s="62">
        <v>61</v>
      </c>
      <c r="B62" s="63" t="s">
        <v>22</v>
      </c>
      <c r="C62" s="63" t="s">
        <v>196</v>
      </c>
      <c r="D62" s="63" t="s">
        <v>18</v>
      </c>
      <c r="E62" s="64" t="s">
        <v>11</v>
      </c>
      <c r="F62" s="65">
        <v>887864</v>
      </c>
      <c r="G62" s="65">
        <v>1200000</v>
      </c>
      <c r="H62" s="65">
        <v>0</v>
      </c>
      <c r="I62" s="65">
        <v>447604.54</v>
      </c>
    </row>
    <row r="63" spans="1:9" ht="74.25" customHeight="1" x14ac:dyDescent="0.25">
      <c r="A63" s="62">
        <v>62</v>
      </c>
      <c r="B63" s="63" t="s">
        <v>22</v>
      </c>
      <c r="C63" s="63" t="s">
        <v>197</v>
      </c>
      <c r="D63" s="63" t="s">
        <v>18</v>
      </c>
      <c r="E63" s="64" t="s">
        <v>12</v>
      </c>
      <c r="F63" s="65">
        <v>3181026</v>
      </c>
      <c r="G63" s="65">
        <v>36061280</v>
      </c>
      <c r="H63" s="65">
        <v>30828655.010000002</v>
      </c>
      <c r="I63" s="65">
        <v>245255.38</v>
      </c>
    </row>
    <row r="64" spans="1:9" ht="50.1" customHeight="1" x14ac:dyDescent="0.25">
      <c r="A64" s="62">
        <v>63</v>
      </c>
      <c r="B64" s="63" t="s">
        <v>22</v>
      </c>
      <c r="C64" s="63" t="s">
        <v>198</v>
      </c>
      <c r="D64" s="63" t="s">
        <v>18</v>
      </c>
      <c r="E64" s="64" t="s">
        <v>12</v>
      </c>
      <c r="F64" s="65">
        <v>1872840</v>
      </c>
      <c r="G64" s="65">
        <v>9135330</v>
      </c>
      <c r="H64" s="65">
        <v>4760</v>
      </c>
      <c r="I64" s="65">
        <v>1725249.48</v>
      </c>
    </row>
    <row r="65" spans="1:9" ht="50.1" customHeight="1" x14ac:dyDescent="0.25">
      <c r="A65" s="62">
        <v>64</v>
      </c>
      <c r="B65" s="63" t="s">
        <v>22</v>
      </c>
      <c r="C65" s="63" t="s">
        <v>199</v>
      </c>
      <c r="D65" s="63" t="s">
        <v>18</v>
      </c>
      <c r="E65" s="64" t="s">
        <v>12</v>
      </c>
      <c r="F65" s="65">
        <v>720000</v>
      </c>
      <c r="G65" s="65">
        <v>1800000</v>
      </c>
      <c r="H65" s="65">
        <v>0</v>
      </c>
      <c r="I65" s="65">
        <v>4132</v>
      </c>
    </row>
    <row r="66" spans="1:9" ht="50.1" customHeight="1" x14ac:dyDescent="0.25">
      <c r="A66" s="62">
        <v>65</v>
      </c>
      <c r="B66" s="63" t="s">
        <v>22</v>
      </c>
      <c r="C66" s="63" t="s">
        <v>200</v>
      </c>
      <c r="D66" s="63" t="s">
        <v>18</v>
      </c>
      <c r="E66" s="64" t="s">
        <v>12</v>
      </c>
      <c r="F66" s="65">
        <v>2000000</v>
      </c>
      <c r="G66" s="65">
        <v>9006280</v>
      </c>
      <c r="H66" s="65">
        <v>4977458.91</v>
      </c>
      <c r="I66" s="65">
        <v>1750021.11</v>
      </c>
    </row>
    <row r="67" spans="1:9" ht="43.5" customHeight="1" x14ac:dyDescent="0.25">
      <c r="A67" s="62">
        <v>66</v>
      </c>
      <c r="B67" s="63" t="s">
        <v>22</v>
      </c>
      <c r="C67" s="63" t="s">
        <v>201</v>
      </c>
      <c r="D67" s="64" t="s">
        <v>18</v>
      </c>
      <c r="E67" s="64" t="s">
        <v>12</v>
      </c>
      <c r="F67" s="65">
        <v>1361395</v>
      </c>
      <c r="G67" s="65">
        <v>1762873.17</v>
      </c>
      <c r="H67" s="65">
        <v>401478.17</v>
      </c>
      <c r="I67" s="65">
        <v>958000.11</v>
      </c>
    </row>
    <row r="68" spans="1:9" ht="50.1" customHeight="1" x14ac:dyDescent="0.25">
      <c r="A68" s="62">
        <v>67</v>
      </c>
      <c r="B68" s="63" t="s">
        <v>22</v>
      </c>
      <c r="C68" s="63" t="s">
        <v>202</v>
      </c>
      <c r="D68" s="63" t="s">
        <v>18</v>
      </c>
      <c r="E68" s="64" t="s">
        <v>12</v>
      </c>
      <c r="F68" s="65">
        <v>30000000</v>
      </c>
      <c r="G68" s="65">
        <v>183000000</v>
      </c>
      <c r="H68" s="65">
        <v>152992274.59</v>
      </c>
      <c r="I68" s="65">
        <v>0</v>
      </c>
    </row>
    <row r="69" spans="1:9" ht="50.1" customHeight="1" x14ac:dyDescent="0.25">
      <c r="A69" s="62">
        <v>68</v>
      </c>
      <c r="B69" s="63" t="s">
        <v>22</v>
      </c>
      <c r="C69" s="63" t="s">
        <v>203</v>
      </c>
      <c r="D69" s="63" t="s">
        <v>18</v>
      </c>
      <c r="E69" s="64" t="s">
        <v>12</v>
      </c>
      <c r="F69" s="65">
        <v>1300000</v>
      </c>
      <c r="G69" s="65">
        <v>12045708</v>
      </c>
      <c r="H69" s="65">
        <v>5000</v>
      </c>
      <c r="I69" s="65">
        <v>848254.44</v>
      </c>
    </row>
    <row r="70" spans="1:9" ht="50.1" customHeight="1" x14ac:dyDescent="0.25">
      <c r="A70" s="62">
        <v>69</v>
      </c>
      <c r="B70" s="63" t="s">
        <v>22</v>
      </c>
      <c r="C70" s="63" t="s">
        <v>204</v>
      </c>
      <c r="D70" s="63" t="s">
        <v>18</v>
      </c>
      <c r="E70" s="64" t="s">
        <v>19</v>
      </c>
      <c r="F70" s="65">
        <v>271000</v>
      </c>
      <c r="G70" s="65">
        <v>271000</v>
      </c>
      <c r="H70" s="65">
        <v>0</v>
      </c>
      <c r="I70" s="65">
        <v>5168</v>
      </c>
    </row>
    <row r="71" spans="1:9" ht="50.1" customHeight="1" x14ac:dyDescent="0.25">
      <c r="A71" s="62">
        <v>70</v>
      </c>
      <c r="B71" s="63" t="s">
        <v>22</v>
      </c>
      <c r="C71" s="63" t="s">
        <v>205</v>
      </c>
      <c r="D71" s="63" t="s">
        <v>18</v>
      </c>
      <c r="E71" s="64" t="s">
        <v>19</v>
      </c>
      <c r="F71" s="65">
        <v>1285000</v>
      </c>
      <c r="G71" s="65">
        <v>2980000</v>
      </c>
      <c r="H71" s="65">
        <v>0</v>
      </c>
      <c r="I71" s="65">
        <v>5968</v>
      </c>
    </row>
    <row r="72" spans="1:9" ht="50.1" customHeight="1" x14ac:dyDescent="0.25">
      <c r="A72" s="62">
        <v>71</v>
      </c>
      <c r="B72" s="66" t="s">
        <v>22</v>
      </c>
      <c r="C72" s="66" t="s">
        <v>206</v>
      </c>
      <c r="D72" s="66" t="s">
        <v>18</v>
      </c>
      <c r="E72" s="67" t="s">
        <v>20</v>
      </c>
      <c r="F72" s="68">
        <v>1000000</v>
      </c>
      <c r="G72" s="68">
        <v>60000000</v>
      </c>
      <c r="H72" s="68">
        <v>7882</v>
      </c>
      <c r="I72" s="68">
        <v>0</v>
      </c>
    </row>
    <row r="73" spans="1:9" ht="50.1" customHeight="1" x14ac:dyDescent="0.25">
      <c r="A73" s="62">
        <v>72</v>
      </c>
      <c r="B73" s="66" t="s">
        <v>22</v>
      </c>
      <c r="C73" s="66" t="s">
        <v>207</v>
      </c>
      <c r="D73" s="66" t="s">
        <v>18</v>
      </c>
      <c r="E73" s="67" t="s">
        <v>20</v>
      </c>
      <c r="F73" s="68">
        <v>1000</v>
      </c>
      <c r="G73" s="68">
        <v>145454595</v>
      </c>
      <c r="H73" s="68">
        <v>0</v>
      </c>
      <c r="I73" s="68">
        <v>0</v>
      </c>
    </row>
    <row r="74" spans="1:9" ht="75.75" customHeight="1" x14ac:dyDescent="0.25">
      <c r="A74" s="62">
        <v>73</v>
      </c>
      <c r="B74" s="66" t="s">
        <v>22</v>
      </c>
      <c r="C74" s="66" t="s">
        <v>208</v>
      </c>
      <c r="D74" s="66" t="s">
        <v>18</v>
      </c>
      <c r="E74" s="67" t="s">
        <v>20</v>
      </c>
      <c r="F74" s="68">
        <v>91000</v>
      </c>
      <c r="G74" s="68">
        <v>91000</v>
      </c>
      <c r="H74" s="68">
        <v>0</v>
      </c>
      <c r="I74" s="68">
        <v>0</v>
      </c>
    </row>
    <row r="75" spans="1:9" ht="70.5" customHeight="1" x14ac:dyDescent="0.25">
      <c r="A75" s="62">
        <v>74</v>
      </c>
      <c r="B75" s="66" t="s">
        <v>22</v>
      </c>
      <c r="C75" s="66" t="s">
        <v>209</v>
      </c>
      <c r="D75" s="66" t="s">
        <v>18</v>
      </c>
      <c r="E75" s="67" t="s">
        <v>20</v>
      </c>
      <c r="F75" s="68">
        <v>547500</v>
      </c>
      <c r="G75" s="68">
        <v>3650000</v>
      </c>
      <c r="H75" s="68">
        <v>0</v>
      </c>
      <c r="I75" s="68">
        <v>0</v>
      </c>
    </row>
    <row r="76" spans="1:9" ht="50.1" customHeight="1" x14ac:dyDescent="0.25">
      <c r="A76" s="62">
        <v>75</v>
      </c>
      <c r="B76" s="66" t="s">
        <v>22</v>
      </c>
      <c r="C76" s="66" t="s">
        <v>210</v>
      </c>
      <c r="D76" s="66" t="s">
        <v>18</v>
      </c>
      <c r="E76" s="67" t="s">
        <v>20</v>
      </c>
      <c r="F76" s="68">
        <v>1000000</v>
      </c>
      <c r="G76" s="68">
        <v>650000000</v>
      </c>
      <c r="H76" s="68">
        <v>0</v>
      </c>
      <c r="I76" s="68">
        <v>0</v>
      </c>
    </row>
    <row r="77" spans="1:9" ht="50.1" customHeight="1" x14ac:dyDescent="0.25">
      <c r="A77" s="62">
        <v>76</v>
      </c>
      <c r="B77" s="66" t="s">
        <v>22</v>
      </c>
      <c r="C77" s="66" t="s">
        <v>211</v>
      </c>
      <c r="D77" s="66" t="s">
        <v>18</v>
      </c>
      <c r="E77" s="67" t="s">
        <v>20</v>
      </c>
      <c r="F77" s="68">
        <v>400000</v>
      </c>
      <c r="G77" s="68">
        <v>3600000</v>
      </c>
      <c r="H77" s="68">
        <v>0</v>
      </c>
      <c r="I77" s="68">
        <v>0</v>
      </c>
    </row>
    <row r="78" spans="1:9" ht="50.1" customHeight="1" x14ac:dyDescent="0.25">
      <c r="A78" s="62">
        <v>77</v>
      </c>
      <c r="B78" s="66" t="s">
        <v>23</v>
      </c>
      <c r="C78" s="66" t="s">
        <v>212</v>
      </c>
      <c r="D78" s="67" t="s">
        <v>24</v>
      </c>
      <c r="E78" s="67" t="s">
        <v>11</v>
      </c>
      <c r="F78" s="68">
        <v>495700</v>
      </c>
      <c r="G78" s="68">
        <v>70473094</v>
      </c>
      <c r="H78" s="68">
        <v>68911413</v>
      </c>
      <c r="I78" s="68">
        <v>250212</v>
      </c>
    </row>
    <row r="79" spans="1:9" ht="50.1" customHeight="1" x14ac:dyDescent="0.25">
      <c r="A79" s="62">
        <v>78</v>
      </c>
      <c r="B79" s="66" t="s">
        <v>23</v>
      </c>
      <c r="C79" s="66" t="s">
        <v>213</v>
      </c>
      <c r="D79" s="67" t="s">
        <v>24</v>
      </c>
      <c r="E79" s="67" t="s">
        <v>11</v>
      </c>
      <c r="F79" s="68">
        <v>664602</v>
      </c>
      <c r="G79" s="68">
        <v>19746734</v>
      </c>
      <c r="H79" s="68">
        <v>18841132</v>
      </c>
      <c r="I79" s="68">
        <v>664520</v>
      </c>
    </row>
    <row r="80" spans="1:9" ht="50.1" customHeight="1" x14ac:dyDescent="0.25">
      <c r="A80" s="62">
        <v>79</v>
      </c>
      <c r="B80" s="66" t="s">
        <v>23</v>
      </c>
      <c r="C80" s="66" t="s">
        <v>214</v>
      </c>
      <c r="D80" s="67" t="s">
        <v>24</v>
      </c>
      <c r="E80" s="67" t="s">
        <v>11</v>
      </c>
      <c r="F80" s="68">
        <v>500000</v>
      </c>
      <c r="G80" s="68">
        <v>13168542</v>
      </c>
      <c r="H80" s="68">
        <v>11893645</v>
      </c>
      <c r="I80" s="68">
        <v>500000</v>
      </c>
    </row>
    <row r="81" spans="1:9" ht="50.1" customHeight="1" x14ac:dyDescent="0.25">
      <c r="A81" s="62">
        <v>80</v>
      </c>
      <c r="B81" s="66" t="s">
        <v>23</v>
      </c>
      <c r="C81" s="66" t="s">
        <v>215</v>
      </c>
      <c r="D81" s="67" t="s">
        <v>24</v>
      </c>
      <c r="E81" s="67" t="s">
        <v>12</v>
      </c>
      <c r="F81" s="68">
        <v>200000</v>
      </c>
      <c r="G81" s="68">
        <v>1498364</v>
      </c>
      <c r="H81" s="68">
        <v>0</v>
      </c>
      <c r="I81" s="68">
        <v>0</v>
      </c>
    </row>
    <row r="82" spans="1:9" ht="50.1" customHeight="1" x14ac:dyDescent="0.25">
      <c r="A82" s="62">
        <v>81</v>
      </c>
      <c r="B82" s="66" t="s">
        <v>23</v>
      </c>
      <c r="C82" s="66" t="s">
        <v>216</v>
      </c>
      <c r="D82" s="67" t="s">
        <v>24</v>
      </c>
      <c r="E82" s="67" t="s">
        <v>12</v>
      </c>
      <c r="F82" s="68">
        <v>5500000</v>
      </c>
      <c r="G82" s="68">
        <v>37591065</v>
      </c>
      <c r="H82" s="68">
        <v>0</v>
      </c>
      <c r="I82" s="68">
        <v>0</v>
      </c>
    </row>
    <row r="83" spans="1:9" ht="50.1" customHeight="1" x14ac:dyDescent="0.25">
      <c r="A83" s="62">
        <v>82</v>
      </c>
      <c r="B83" s="66" t="s">
        <v>23</v>
      </c>
      <c r="C83" s="66" t="s">
        <v>217</v>
      </c>
      <c r="D83" s="67" t="s">
        <v>24</v>
      </c>
      <c r="E83" s="67" t="s">
        <v>12</v>
      </c>
      <c r="F83" s="68">
        <v>6999842</v>
      </c>
      <c r="G83" s="68">
        <v>251796814</v>
      </c>
      <c r="H83" s="68">
        <v>41712599</v>
      </c>
      <c r="I83" s="68">
        <v>6999842</v>
      </c>
    </row>
    <row r="84" spans="1:9" ht="50.1" customHeight="1" x14ac:dyDescent="0.25">
      <c r="A84" s="62">
        <v>83</v>
      </c>
      <c r="B84" s="66" t="s">
        <v>23</v>
      </c>
      <c r="C84" s="66" t="s">
        <v>218</v>
      </c>
      <c r="D84" s="67" t="s">
        <v>24</v>
      </c>
      <c r="E84" s="67" t="s">
        <v>12</v>
      </c>
      <c r="F84" s="68">
        <v>3601478</v>
      </c>
      <c r="G84" s="68">
        <v>14751856</v>
      </c>
      <c r="H84" s="68">
        <v>11141737</v>
      </c>
      <c r="I84" s="68">
        <v>2066565</v>
      </c>
    </row>
    <row r="85" spans="1:9" ht="50.1" customHeight="1" x14ac:dyDescent="0.25">
      <c r="A85" s="62">
        <v>84</v>
      </c>
      <c r="B85" s="66" t="s">
        <v>23</v>
      </c>
      <c r="C85" s="66" t="s">
        <v>219</v>
      </c>
      <c r="D85" s="67" t="s">
        <v>24</v>
      </c>
      <c r="E85" s="67" t="s">
        <v>12</v>
      </c>
      <c r="F85" s="68">
        <v>1000002</v>
      </c>
      <c r="G85" s="68">
        <v>26232733</v>
      </c>
      <c r="H85" s="68">
        <v>14628960</v>
      </c>
      <c r="I85" s="68">
        <v>0</v>
      </c>
    </row>
    <row r="86" spans="1:9" ht="50.1" customHeight="1" x14ac:dyDescent="0.25">
      <c r="A86" s="62">
        <v>85</v>
      </c>
      <c r="B86" s="66" t="s">
        <v>23</v>
      </c>
      <c r="C86" s="66" t="s">
        <v>220</v>
      </c>
      <c r="D86" s="67" t="s">
        <v>24</v>
      </c>
      <c r="E86" s="67" t="s">
        <v>12</v>
      </c>
      <c r="F86" s="68">
        <v>2000000</v>
      </c>
      <c r="G86" s="68">
        <v>11425512</v>
      </c>
      <c r="H86" s="68">
        <v>0</v>
      </c>
      <c r="I86" s="68">
        <v>0</v>
      </c>
    </row>
    <row r="87" spans="1:9" ht="50.1" customHeight="1" x14ac:dyDescent="0.25">
      <c r="A87" s="62">
        <v>86</v>
      </c>
      <c r="B87" s="66" t="s">
        <v>23</v>
      </c>
      <c r="C87" s="66" t="s">
        <v>221</v>
      </c>
      <c r="D87" s="67" t="s">
        <v>24</v>
      </c>
      <c r="E87" s="67" t="s">
        <v>12</v>
      </c>
      <c r="F87" s="68">
        <v>3250000</v>
      </c>
      <c r="G87" s="68">
        <v>12040604</v>
      </c>
      <c r="H87" s="68">
        <v>3186540</v>
      </c>
      <c r="I87" s="68">
        <v>0</v>
      </c>
    </row>
    <row r="88" spans="1:9" ht="50.1" customHeight="1" x14ac:dyDescent="0.25">
      <c r="A88" s="62">
        <v>87</v>
      </c>
      <c r="B88" s="66" t="s">
        <v>23</v>
      </c>
      <c r="C88" s="66" t="s">
        <v>222</v>
      </c>
      <c r="D88" s="67" t="s">
        <v>24</v>
      </c>
      <c r="E88" s="67" t="s">
        <v>12</v>
      </c>
      <c r="F88" s="68">
        <v>1</v>
      </c>
      <c r="G88" s="68">
        <v>20000000</v>
      </c>
      <c r="H88" s="68">
        <v>0</v>
      </c>
      <c r="I88" s="68">
        <v>0</v>
      </c>
    </row>
    <row r="89" spans="1:9" ht="50.1" customHeight="1" x14ac:dyDescent="0.25">
      <c r="A89" s="62">
        <v>88</v>
      </c>
      <c r="B89" s="66" t="s">
        <v>23</v>
      </c>
      <c r="C89" s="66" t="s">
        <v>223</v>
      </c>
      <c r="D89" s="67" t="s">
        <v>24</v>
      </c>
      <c r="E89" s="67" t="s">
        <v>12</v>
      </c>
      <c r="F89" s="68">
        <v>5000000</v>
      </c>
      <c r="G89" s="68">
        <v>14734823</v>
      </c>
      <c r="H89" s="68">
        <v>3618358</v>
      </c>
      <c r="I89" s="68">
        <v>3936526</v>
      </c>
    </row>
    <row r="90" spans="1:9" ht="50.1" customHeight="1" x14ac:dyDescent="0.25">
      <c r="A90" s="62">
        <v>89</v>
      </c>
      <c r="B90" s="66" t="s">
        <v>23</v>
      </c>
      <c r="C90" s="66" t="s">
        <v>224</v>
      </c>
      <c r="D90" s="67" t="s">
        <v>24</v>
      </c>
      <c r="E90" s="67" t="s">
        <v>12</v>
      </c>
      <c r="F90" s="68">
        <v>1000000</v>
      </c>
      <c r="G90" s="68">
        <v>17355757</v>
      </c>
      <c r="H90" s="68">
        <v>0</v>
      </c>
      <c r="I90" s="68">
        <v>0</v>
      </c>
    </row>
    <row r="91" spans="1:9" ht="50.1" customHeight="1" x14ac:dyDescent="0.25">
      <c r="A91" s="62">
        <v>90</v>
      </c>
      <c r="B91" s="66" t="s">
        <v>23</v>
      </c>
      <c r="C91" s="66" t="s">
        <v>225</v>
      </c>
      <c r="D91" s="67" t="s">
        <v>24</v>
      </c>
      <c r="E91" s="67" t="s">
        <v>12</v>
      </c>
      <c r="F91" s="68">
        <v>1379669</v>
      </c>
      <c r="G91" s="68">
        <v>35529257</v>
      </c>
      <c r="H91" s="68">
        <v>14197267</v>
      </c>
      <c r="I91" s="68">
        <v>0</v>
      </c>
    </row>
    <row r="92" spans="1:9" ht="50.1" customHeight="1" x14ac:dyDescent="0.25">
      <c r="A92" s="62">
        <v>91</v>
      </c>
      <c r="B92" s="66" t="s">
        <v>23</v>
      </c>
      <c r="C92" s="66" t="s">
        <v>226</v>
      </c>
      <c r="D92" s="67" t="s">
        <v>24</v>
      </c>
      <c r="E92" s="67" t="s">
        <v>12</v>
      </c>
      <c r="F92" s="68">
        <v>2130000</v>
      </c>
      <c r="G92" s="68">
        <v>20542707</v>
      </c>
      <c r="H92" s="68">
        <v>0</v>
      </c>
      <c r="I92" s="68">
        <v>0</v>
      </c>
    </row>
    <row r="93" spans="1:9" ht="50.1" customHeight="1" x14ac:dyDescent="0.25">
      <c r="A93" s="62">
        <v>92</v>
      </c>
      <c r="B93" s="66" t="s">
        <v>23</v>
      </c>
      <c r="C93" s="66" t="s">
        <v>227</v>
      </c>
      <c r="D93" s="67" t="s">
        <v>24</v>
      </c>
      <c r="E93" s="67" t="s">
        <v>12</v>
      </c>
      <c r="F93" s="68">
        <v>2</v>
      </c>
      <c r="G93" s="68">
        <v>4724500</v>
      </c>
      <c r="H93" s="68">
        <v>0</v>
      </c>
      <c r="I93" s="68">
        <v>0</v>
      </c>
    </row>
    <row r="94" spans="1:9" ht="50.1" customHeight="1" x14ac:dyDescent="0.25">
      <c r="A94" s="62">
        <v>93</v>
      </c>
      <c r="B94" s="66" t="s">
        <v>23</v>
      </c>
      <c r="C94" s="66" t="s">
        <v>228</v>
      </c>
      <c r="D94" s="67" t="s">
        <v>24</v>
      </c>
      <c r="E94" s="67" t="s">
        <v>12</v>
      </c>
      <c r="F94" s="68">
        <v>900000</v>
      </c>
      <c r="G94" s="68">
        <v>67205125</v>
      </c>
      <c r="H94" s="68">
        <v>12730910</v>
      </c>
      <c r="I94" s="68">
        <v>899981</v>
      </c>
    </row>
    <row r="95" spans="1:9" ht="50.1" customHeight="1" x14ac:dyDescent="0.25">
      <c r="A95" s="62">
        <v>94</v>
      </c>
      <c r="B95" s="66" t="s">
        <v>23</v>
      </c>
      <c r="C95" s="66" t="s">
        <v>229</v>
      </c>
      <c r="D95" s="67" t="s">
        <v>24</v>
      </c>
      <c r="E95" s="67" t="s">
        <v>12</v>
      </c>
      <c r="F95" s="68">
        <v>2270000</v>
      </c>
      <c r="G95" s="68">
        <v>27847799</v>
      </c>
      <c r="H95" s="68">
        <v>12860461</v>
      </c>
      <c r="I95" s="68">
        <v>1270000</v>
      </c>
    </row>
    <row r="96" spans="1:9" ht="50.1" customHeight="1" x14ac:dyDescent="0.25">
      <c r="A96" s="62">
        <v>95</v>
      </c>
      <c r="B96" s="66" t="s">
        <v>23</v>
      </c>
      <c r="C96" s="66" t="s">
        <v>230</v>
      </c>
      <c r="D96" s="67" t="s">
        <v>24</v>
      </c>
      <c r="E96" s="67" t="s">
        <v>12</v>
      </c>
      <c r="F96" s="68">
        <v>1300000</v>
      </c>
      <c r="G96" s="68">
        <v>21516500</v>
      </c>
      <c r="H96" s="68">
        <v>18545011</v>
      </c>
      <c r="I96" s="68">
        <v>0</v>
      </c>
    </row>
    <row r="97" spans="1:9" ht="50.1" customHeight="1" x14ac:dyDescent="0.25">
      <c r="A97" s="62">
        <v>96</v>
      </c>
      <c r="B97" s="66" t="s">
        <v>23</v>
      </c>
      <c r="C97" s="66" t="s">
        <v>231</v>
      </c>
      <c r="D97" s="67" t="s">
        <v>24</v>
      </c>
      <c r="E97" s="67" t="s">
        <v>12</v>
      </c>
      <c r="F97" s="68">
        <v>0</v>
      </c>
      <c r="G97" s="68">
        <v>25000000</v>
      </c>
      <c r="H97" s="68">
        <v>0</v>
      </c>
      <c r="I97" s="68">
        <v>0</v>
      </c>
    </row>
    <row r="98" spans="1:9" ht="50.1" customHeight="1" x14ac:dyDescent="0.25">
      <c r="A98" s="62">
        <v>97</v>
      </c>
      <c r="B98" s="66" t="s">
        <v>23</v>
      </c>
      <c r="C98" s="66" t="s">
        <v>232</v>
      </c>
      <c r="D98" s="67" t="s">
        <v>24</v>
      </c>
      <c r="E98" s="67" t="s">
        <v>12</v>
      </c>
      <c r="F98" s="68">
        <v>2</v>
      </c>
      <c r="G98" s="68">
        <v>20139761</v>
      </c>
      <c r="H98" s="68">
        <v>0</v>
      </c>
      <c r="I98" s="68">
        <v>0</v>
      </c>
    </row>
    <row r="99" spans="1:9" ht="50.1" customHeight="1" x14ac:dyDescent="0.25">
      <c r="A99" s="62">
        <v>98</v>
      </c>
      <c r="B99" s="66" t="s">
        <v>23</v>
      </c>
      <c r="C99" s="66" t="s">
        <v>233</v>
      </c>
      <c r="D99" s="67" t="s">
        <v>24</v>
      </c>
      <c r="E99" s="67" t="s">
        <v>12</v>
      </c>
      <c r="F99" s="68">
        <v>350000</v>
      </c>
      <c r="G99" s="68">
        <v>14981437</v>
      </c>
      <c r="H99" s="68">
        <v>13956659</v>
      </c>
      <c r="I99" s="68">
        <v>348125</v>
      </c>
    </row>
    <row r="100" spans="1:9" ht="50.1" customHeight="1" x14ac:dyDescent="0.25">
      <c r="A100" s="62">
        <v>99</v>
      </c>
      <c r="B100" s="66" t="s">
        <v>23</v>
      </c>
      <c r="C100" s="66" t="s">
        <v>234</v>
      </c>
      <c r="D100" s="67" t="s">
        <v>24</v>
      </c>
      <c r="E100" s="67" t="s">
        <v>12</v>
      </c>
      <c r="F100" s="68">
        <v>1000002</v>
      </c>
      <c r="G100" s="68">
        <v>13435146</v>
      </c>
      <c r="H100" s="68">
        <v>0</v>
      </c>
      <c r="I100" s="68">
        <v>0</v>
      </c>
    </row>
    <row r="101" spans="1:9" ht="50.1" customHeight="1" x14ac:dyDescent="0.25">
      <c r="A101" s="62">
        <v>100</v>
      </c>
      <c r="B101" s="66" t="s">
        <v>23</v>
      </c>
      <c r="C101" s="66" t="s">
        <v>235</v>
      </c>
      <c r="D101" s="67" t="s">
        <v>24</v>
      </c>
      <c r="E101" s="67" t="s">
        <v>12</v>
      </c>
      <c r="F101" s="68">
        <v>1541000</v>
      </c>
      <c r="G101" s="68">
        <v>14950286</v>
      </c>
      <c r="H101" s="68">
        <v>5143342</v>
      </c>
      <c r="I101" s="68">
        <v>768520</v>
      </c>
    </row>
    <row r="102" spans="1:9" ht="50.1" customHeight="1" x14ac:dyDescent="0.25">
      <c r="A102" s="62">
        <v>101</v>
      </c>
      <c r="B102" s="66" t="s">
        <v>23</v>
      </c>
      <c r="C102" s="66" t="s">
        <v>236</v>
      </c>
      <c r="D102" s="67" t="s">
        <v>24</v>
      </c>
      <c r="E102" s="67" t="s">
        <v>12</v>
      </c>
      <c r="F102" s="68">
        <v>1000000</v>
      </c>
      <c r="G102" s="68">
        <v>19035743</v>
      </c>
      <c r="H102" s="68">
        <v>5457665</v>
      </c>
      <c r="I102" s="68">
        <v>199995</v>
      </c>
    </row>
    <row r="103" spans="1:9" ht="50.1" customHeight="1" x14ac:dyDescent="0.25">
      <c r="A103" s="62">
        <v>102</v>
      </c>
      <c r="B103" s="66" t="s">
        <v>23</v>
      </c>
      <c r="C103" s="66" t="s">
        <v>237</v>
      </c>
      <c r="D103" s="67" t="s">
        <v>24</v>
      </c>
      <c r="E103" s="67" t="s">
        <v>12</v>
      </c>
      <c r="F103" s="68">
        <v>1500000</v>
      </c>
      <c r="G103" s="68">
        <v>12967268</v>
      </c>
      <c r="H103" s="68">
        <v>10205797</v>
      </c>
      <c r="I103" s="68">
        <v>408990</v>
      </c>
    </row>
    <row r="104" spans="1:9" ht="50.1" customHeight="1" x14ac:dyDescent="0.25">
      <c r="A104" s="62">
        <v>103</v>
      </c>
      <c r="B104" s="66" t="s">
        <v>23</v>
      </c>
      <c r="C104" s="66" t="s">
        <v>238</v>
      </c>
      <c r="D104" s="67" t="s">
        <v>24</v>
      </c>
      <c r="E104" s="67" t="s">
        <v>12</v>
      </c>
      <c r="F104" s="68">
        <v>2</v>
      </c>
      <c r="G104" s="68">
        <v>29410974</v>
      </c>
      <c r="H104" s="68">
        <v>0</v>
      </c>
      <c r="I104" s="68">
        <v>0</v>
      </c>
    </row>
    <row r="105" spans="1:9" ht="50.1" customHeight="1" x14ac:dyDescent="0.25">
      <c r="A105" s="62">
        <v>104</v>
      </c>
      <c r="B105" s="66" t="s">
        <v>23</v>
      </c>
      <c r="C105" s="66" t="s">
        <v>239</v>
      </c>
      <c r="D105" s="67" t="s">
        <v>24</v>
      </c>
      <c r="E105" s="67" t="s">
        <v>12</v>
      </c>
      <c r="F105" s="68">
        <v>1</v>
      </c>
      <c r="G105" s="68">
        <v>15000000</v>
      </c>
      <c r="H105" s="68">
        <v>0</v>
      </c>
      <c r="I105" s="68">
        <v>0</v>
      </c>
    </row>
    <row r="106" spans="1:9" ht="50.1" customHeight="1" x14ac:dyDescent="0.25">
      <c r="A106" s="62">
        <v>105</v>
      </c>
      <c r="B106" s="66" t="s">
        <v>23</v>
      </c>
      <c r="C106" s="66" t="s">
        <v>240</v>
      </c>
      <c r="D106" s="67" t="s">
        <v>24</v>
      </c>
      <c r="E106" s="67" t="s">
        <v>12</v>
      </c>
      <c r="F106" s="68">
        <v>2</v>
      </c>
      <c r="G106" s="68">
        <v>15242323</v>
      </c>
      <c r="H106" s="68">
        <v>2557243</v>
      </c>
      <c r="I106" s="68">
        <v>0</v>
      </c>
    </row>
    <row r="107" spans="1:9" ht="50.1" customHeight="1" x14ac:dyDescent="0.25">
      <c r="A107" s="62">
        <v>106</v>
      </c>
      <c r="B107" s="66" t="s">
        <v>23</v>
      </c>
      <c r="C107" s="66" t="s">
        <v>241</v>
      </c>
      <c r="D107" s="67" t="s">
        <v>24</v>
      </c>
      <c r="E107" s="67" t="s">
        <v>12</v>
      </c>
      <c r="F107" s="68">
        <v>4100000</v>
      </c>
      <c r="G107" s="68">
        <v>18717524</v>
      </c>
      <c r="H107" s="68">
        <v>4757385</v>
      </c>
      <c r="I107" s="68">
        <v>2258405</v>
      </c>
    </row>
    <row r="108" spans="1:9" ht="50.1" customHeight="1" x14ac:dyDescent="0.25">
      <c r="A108" s="62">
        <v>107</v>
      </c>
      <c r="B108" s="66" t="s">
        <v>23</v>
      </c>
      <c r="C108" s="66" t="s">
        <v>242</v>
      </c>
      <c r="D108" s="67" t="s">
        <v>24</v>
      </c>
      <c r="E108" s="67" t="s">
        <v>12</v>
      </c>
      <c r="F108" s="68">
        <v>3650000</v>
      </c>
      <c r="G108" s="68">
        <v>54439099</v>
      </c>
      <c r="H108" s="68">
        <v>31557128</v>
      </c>
      <c r="I108" s="68">
        <v>3647635</v>
      </c>
    </row>
    <row r="109" spans="1:9" ht="50.1" customHeight="1" x14ac:dyDescent="0.25">
      <c r="A109" s="62">
        <v>108</v>
      </c>
      <c r="B109" s="66" t="s">
        <v>23</v>
      </c>
      <c r="C109" s="66" t="s">
        <v>243</v>
      </c>
      <c r="D109" s="67" t="s">
        <v>24</v>
      </c>
      <c r="E109" s="67" t="s">
        <v>12</v>
      </c>
      <c r="F109" s="68">
        <v>1</v>
      </c>
      <c r="G109" s="68">
        <v>10000000</v>
      </c>
      <c r="H109" s="68">
        <v>0</v>
      </c>
      <c r="I109" s="68">
        <v>0</v>
      </c>
    </row>
    <row r="110" spans="1:9" ht="50.1" customHeight="1" x14ac:dyDescent="0.25">
      <c r="A110" s="62">
        <v>109</v>
      </c>
      <c r="B110" s="66" t="s">
        <v>23</v>
      </c>
      <c r="C110" s="66" t="s">
        <v>244</v>
      </c>
      <c r="D110" s="67" t="s">
        <v>24</v>
      </c>
      <c r="E110" s="67" t="s">
        <v>12</v>
      </c>
      <c r="F110" s="68">
        <v>2</v>
      </c>
      <c r="G110" s="68">
        <v>17466070</v>
      </c>
      <c r="H110" s="68">
        <v>8489293</v>
      </c>
      <c r="I110" s="68">
        <v>0</v>
      </c>
    </row>
    <row r="111" spans="1:9" ht="50.1" customHeight="1" x14ac:dyDescent="0.25">
      <c r="A111" s="62">
        <v>110</v>
      </c>
      <c r="B111" s="66" t="s">
        <v>23</v>
      </c>
      <c r="C111" s="66" t="s">
        <v>245</v>
      </c>
      <c r="D111" s="67" t="s">
        <v>24</v>
      </c>
      <c r="E111" s="67" t="s">
        <v>12</v>
      </c>
      <c r="F111" s="68">
        <v>500002</v>
      </c>
      <c r="G111" s="68">
        <v>3743653</v>
      </c>
      <c r="H111" s="68">
        <v>0</v>
      </c>
      <c r="I111" s="68">
        <v>0</v>
      </c>
    </row>
    <row r="112" spans="1:9" ht="50.1" customHeight="1" x14ac:dyDescent="0.25">
      <c r="A112" s="62">
        <v>111</v>
      </c>
      <c r="B112" s="66" t="s">
        <v>23</v>
      </c>
      <c r="C112" s="66" t="s">
        <v>246</v>
      </c>
      <c r="D112" s="67" t="s">
        <v>24</v>
      </c>
      <c r="E112" s="67" t="s">
        <v>12</v>
      </c>
      <c r="F112" s="68">
        <v>1500000</v>
      </c>
      <c r="G112" s="68">
        <v>29459460</v>
      </c>
      <c r="H112" s="68">
        <v>13295016</v>
      </c>
      <c r="I112" s="68">
        <v>1500000</v>
      </c>
    </row>
    <row r="113" spans="1:9" ht="50.1" customHeight="1" x14ac:dyDescent="0.25">
      <c r="A113" s="62">
        <v>112</v>
      </c>
      <c r="B113" s="66" t="s">
        <v>23</v>
      </c>
      <c r="C113" s="66" t="s">
        <v>247</v>
      </c>
      <c r="D113" s="67" t="s">
        <v>24</v>
      </c>
      <c r="E113" s="67" t="s">
        <v>12</v>
      </c>
      <c r="F113" s="68">
        <v>1300002</v>
      </c>
      <c r="G113" s="68">
        <v>16664520</v>
      </c>
      <c r="H113" s="68">
        <v>848181</v>
      </c>
      <c r="I113" s="68">
        <v>0</v>
      </c>
    </row>
    <row r="114" spans="1:9" ht="50.1" customHeight="1" x14ac:dyDescent="0.25">
      <c r="A114" s="62">
        <v>113</v>
      </c>
      <c r="B114" s="66" t="s">
        <v>23</v>
      </c>
      <c r="C114" s="66" t="s">
        <v>248</v>
      </c>
      <c r="D114" s="67" t="s">
        <v>24</v>
      </c>
      <c r="E114" s="67" t="s">
        <v>19</v>
      </c>
      <c r="F114" s="68">
        <v>10200000</v>
      </c>
      <c r="G114" s="68">
        <v>201944543</v>
      </c>
      <c r="H114" s="68">
        <v>0</v>
      </c>
      <c r="I114" s="68">
        <v>0</v>
      </c>
    </row>
    <row r="115" spans="1:9" ht="50.1" customHeight="1" x14ac:dyDescent="0.25">
      <c r="A115" s="62">
        <v>114</v>
      </c>
      <c r="B115" s="66" t="s">
        <v>23</v>
      </c>
      <c r="C115" s="66" t="s">
        <v>249</v>
      </c>
      <c r="D115" s="67" t="s">
        <v>24</v>
      </c>
      <c r="E115" s="67" t="s">
        <v>19</v>
      </c>
      <c r="F115" s="68">
        <v>1</v>
      </c>
      <c r="G115" s="68">
        <v>75000000</v>
      </c>
      <c r="H115" s="68">
        <v>0</v>
      </c>
      <c r="I115" s="68">
        <v>0</v>
      </c>
    </row>
    <row r="116" spans="1:9" ht="50.1" customHeight="1" x14ac:dyDescent="0.25">
      <c r="A116" s="62">
        <v>115</v>
      </c>
      <c r="B116" s="66" t="s">
        <v>23</v>
      </c>
      <c r="C116" s="66" t="s">
        <v>250</v>
      </c>
      <c r="D116" s="67" t="s">
        <v>24</v>
      </c>
      <c r="E116" s="67" t="s">
        <v>20</v>
      </c>
      <c r="F116" s="68">
        <v>1200000</v>
      </c>
      <c r="G116" s="68">
        <v>3000000</v>
      </c>
      <c r="H116" s="68">
        <v>0</v>
      </c>
      <c r="I116" s="68">
        <v>0</v>
      </c>
    </row>
    <row r="117" spans="1:9" ht="50.1" customHeight="1" x14ac:dyDescent="0.25">
      <c r="A117" s="62">
        <v>116</v>
      </c>
      <c r="B117" s="66" t="s">
        <v>23</v>
      </c>
      <c r="C117" s="66" t="s">
        <v>251</v>
      </c>
      <c r="D117" s="67" t="s">
        <v>24</v>
      </c>
      <c r="E117" s="67" t="s">
        <v>20</v>
      </c>
      <c r="F117" s="68">
        <v>350000</v>
      </c>
      <c r="G117" s="68">
        <v>1000000</v>
      </c>
      <c r="H117" s="68">
        <v>0</v>
      </c>
      <c r="I117" s="68">
        <v>0</v>
      </c>
    </row>
    <row r="118" spans="1:9" ht="50.1" customHeight="1" x14ac:dyDescent="0.25">
      <c r="A118" s="62">
        <v>117</v>
      </c>
      <c r="B118" s="66" t="s">
        <v>23</v>
      </c>
      <c r="C118" s="66" t="s">
        <v>252</v>
      </c>
      <c r="D118" s="67" t="s">
        <v>24</v>
      </c>
      <c r="E118" s="67" t="s">
        <v>20</v>
      </c>
      <c r="F118" s="68">
        <v>50000</v>
      </c>
      <c r="G118" s="68">
        <v>400000</v>
      </c>
      <c r="H118" s="68">
        <v>0</v>
      </c>
      <c r="I118" s="68">
        <v>0</v>
      </c>
    </row>
    <row r="119" spans="1:9" ht="50.1" customHeight="1" x14ac:dyDescent="0.25">
      <c r="A119" s="62">
        <v>118</v>
      </c>
      <c r="B119" s="66" t="s">
        <v>23</v>
      </c>
      <c r="C119" s="66" t="s">
        <v>253</v>
      </c>
      <c r="D119" s="67" t="s">
        <v>24</v>
      </c>
      <c r="E119" s="67" t="s">
        <v>20</v>
      </c>
      <c r="F119" s="68">
        <v>1</v>
      </c>
      <c r="G119" s="68">
        <v>6000000</v>
      </c>
      <c r="H119" s="68">
        <v>0</v>
      </c>
      <c r="I119" s="68">
        <v>0</v>
      </c>
    </row>
    <row r="120" spans="1:9" ht="50.1" customHeight="1" x14ac:dyDescent="0.25">
      <c r="A120" s="62">
        <v>119</v>
      </c>
      <c r="B120" s="66" t="s">
        <v>23</v>
      </c>
      <c r="C120" s="66" t="s">
        <v>254</v>
      </c>
      <c r="D120" s="67" t="s">
        <v>24</v>
      </c>
      <c r="E120" s="67" t="s">
        <v>20</v>
      </c>
      <c r="F120" s="68">
        <v>1</v>
      </c>
      <c r="G120" s="68">
        <v>30000000</v>
      </c>
      <c r="H120" s="68">
        <v>0</v>
      </c>
      <c r="I120" s="68">
        <v>0</v>
      </c>
    </row>
    <row r="121" spans="1:9" ht="50.1" customHeight="1" x14ac:dyDescent="0.25">
      <c r="A121" s="62">
        <v>120</v>
      </c>
      <c r="B121" s="66" t="s">
        <v>23</v>
      </c>
      <c r="C121" s="66" t="s">
        <v>255</v>
      </c>
      <c r="D121" s="67" t="s">
        <v>24</v>
      </c>
      <c r="E121" s="67" t="s">
        <v>20</v>
      </c>
      <c r="F121" s="68">
        <v>0</v>
      </c>
      <c r="G121" s="68">
        <v>10000000</v>
      </c>
      <c r="H121" s="68">
        <v>0</v>
      </c>
      <c r="I121" s="68">
        <v>0</v>
      </c>
    </row>
    <row r="122" spans="1:9" ht="50.1" customHeight="1" x14ac:dyDescent="0.25">
      <c r="A122" s="62">
        <v>121</v>
      </c>
      <c r="B122" s="66" t="s">
        <v>23</v>
      </c>
      <c r="C122" s="66" t="s">
        <v>256</v>
      </c>
      <c r="D122" s="67" t="s">
        <v>24</v>
      </c>
      <c r="E122" s="67" t="s">
        <v>20</v>
      </c>
      <c r="F122" s="68">
        <v>0</v>
      </c>
      <c r="G122" s="68">
        <v>10000000</v>
      </c>
      <c r="H122" s="68">
        <v>0</v>
      </c>
      <c r="I122" s="68">
        <v>0</v>
      </c>
    </row>
    <row r="123" spans="1:9" ht="50.1" customHeight="1" x14ac:dyDescent="0.25">
      <c r="A123" s="62">
        <v>122</v>
      </c>
      <c r="B123" s="66" t="s">
        <v>23</v>
      </c>
      <c r="C123" s="66" t="s">
        <v>257</v>
      </c>
      <c r="D123" s="67" t="s">
        <v>24</v>
      </c>
      <c r="E123" s="67" t="s">
        <v>20</v>
      </c>
      <c r="F123" s="68">
        <v>0</v>
      </c>
      <c r="G123" s="68">
        <v>25000000</v>
      </c>
      <c r="H123" s="68">
        <v>0</v>
      </c>
      <c r="I123" s="68">
        <v>0</v>
      </c>
    </row>
    <row r="124" spans="1:9" ht="50.1" customHeight="1" x14ac:dyDescent="0.25">
      <c r="A124" s="62">
        <v>123</v>
      </c>
      <c r="B124" s="66" t="s">
        <v>23</v>
      </c>
      <c r="C124" s="66" t="s">
        <v>258</v>
      </c>
      <c r="D124" s="67" t="s">
        <v>24</v>
      </c>
      <c r="E124" s="67" t="s">
        <v>20</v>
      </c>
      <c r="F124" s="68">
        <v>1</v>
      </c>
      <c r="G124" s="68">
        <v>1400000</v>
      </c>
      <c r="H124" s="68">
        <v>0</v>
      </c>
      <c r="I124" s="68">
        <v>0</v>
      </c>
    </row>
    <row r="125" spans="1:9" ht="50.1" customHeight="1" x14ac:dyDescent="0.25">
      <c r="A125" s="62">
        <v>124</v>
      </c>
      <c r="B125" s="66" t="s">
        <v>23</v>
      </c>
      <c r="C125" s="66" t="s">
        <v>259</v>
      </c>
      <c r="D125" s="67" t="s">
        <v>24</v>
      </c>
      <c r="E125" s="67" t="s">
        <v>20</v>
      </c>
      <c r="F125" s="68">
        <v>1</v>
      </c>
      <c r="G125" s="68">
        <v>45000000</v>
      </c>
      <c r="H125" s="68">
        <v>0</v>
      </c>
      <c r="I125" s="68">
        <v>0</v>
      </c>
    </row>
    <row r="126" spans="1:9" ht="50.1" customHeight="1" x14ac:dyDescent="0.25">
      <c r="A126" s="62">
        <v>125</v>
      </c>
      <c r="B126" s="66" t="s">
        <v>25</v>
      </c>
      <c r="C126" s="66" t="s">
        <v>260</v>
      </c>
      <c r="D126" s="67" t="s">
        <v>14</v>
      </c>
      <c r="E126" s="67" t="s">
        <v>11</v>
      </c>
      <c r="F126" s="68">
        <v>843949</v>
      </c>
      <c r="G126" s="68">
        <v>1516300</v>
      </c>
      <c r="H126" s="68">
        <v>672351</v>
      </c>
      <c r="I126" s="68">
        <v>304459</v>
      </c>
    </row>
    <row r="127" spans="1:9" ht="50.1" customHeight="1" x14ac:dyDescent="0.25">
      <c r="A127" s="62">
        <v>126</v>
      </c>
      <c r="B127" s="66" t="s">
        <v>25</v>
      </c>
      <c r="C127" s="66" t="s">
        <v>261</v>
      </c>
      <c r="D127" s="67" t="s">
        <v>14</v>
      </c>
      <c r="E127" s="67" t="s">
        <v>11</v>
      </c>
      <c r="F127" s="68">
        <v>50709</v>
      </c>
      <c r="G127" s="68">
        <v>1005408</v>
      </c>
      <c r="H127" s="68">
        <v>954699</v>
      </c>
      <c r="I127" s="68">
        <v>42600</v>
      </c>
    </row>
    <row r="128" spans="1:9" ht="50.1" customHeight="1" x14ac:dyDescent="0.25">
      <c r="A128" s="62">
        <v>127</v>
      </c>
      <c r="B128" s="66" t="s">
        <v>25</v>
      </c>
      <c r="C128" s="66" t="s">
        <v>262</v>
      </c>
      <c r="D128" s="67" t="s">
        <v>14</v>
      </c>
      <c r="E128" s="67" t="s">
        <v>11</v>
      </c>
      <c r="F128" s="68">
        <v>980875</v>
      </c>
      <c r="G128" s="68">
        <v>4115028</v>
      </c>
      <c r="H128" s="68">
        <v>3134153</v>
      </c>
      <c r="I128" s="68">
        <v>898752</v>
      </c>
    </row>
    <row r="129" spans="1:9" ht="50.1" customHeight="1" x14ac:dyDescent="0.25">
      <c r="A129" s="62">
        <v>128</v>
      </c>
      <c r="B129" s="66" t="s">
        <v>25</v>
      </c>
      <c r="C129" s="66" t="s">
        <v>263</v>
      </c>
      <c r="D129" s="67" t="s">
        <v>14</v>
      </c>
      <c r="E129" s="67" t="s">
        <v>11</v>
      </c>
      <c r="F129" s="68">
        <v>926579</v>
      </c>
      <c r="G129" s="68">
        <v>1138700</v>
      </c>
      <c r="H129" s="68">
        <v>212121</v>
      </c>
      <c r="I129" s="68">
        <v>711024</v>
      </c>
    </row>
    <row r="130" spans="1:9" ht="50.1" customHeight="1" x14ac:dyDescent="0.25">
      <c r="A130" s="62">
        <v>129</v>
      </c>
      <c r="B130" s="66" t="s">
        <v>25</v>
      </c>
      <c r="C130" s="66" t="s">
        <v>264</v>
      </c>
      <c r="D130" s="67" t="s">
        <v>14</v>
      </c>
      <c r="E130" s="67" t="s">
        <v>12</v>
      </c>
      <c r="F130" s="68">
        <v>86962547</v>
      </c>
      <c r="G130" s="68">
        <v>120865778</v>
      </c>
      <c r="H130" s="68">
        <v>33903231</v>
      </c>
      <c r="I130" s="68">
        <v>35938865</v>
      </c>
    </row>
    <row r="131" spans="1:9" ht="50.1" customHeight="1" x14ac:dyDescent="0.25">
      <c r="A131" s="62">
        <v>130</v>
      </c>
      <c r="B131" s="66" t="s">
        <v>25</v>
      </c>
      <c r="C131" s="66" t="s">
        <v>265</v>
      </c>
      <c r="D131" s="67" t="s">
        <v>14</v>
      </c>
      <c r="E131" s="67" t="s">
        <v>12</v>
      </c>
      <c r="F131" s="68">
        <v>985934</v>
      </c>
      <c r="G131" s="68">
        <v>1352280</v>
      </c>
      <c r="H131" s="68">
        <v>366346</v>
      </c>
      <c r="I131" s="68">
        <v>237888</v>
      </c>
    </row>
    <row r="132" spans="1:9" ht="50.1" customHeight="1" x14ac:dyDescent="0.25">
      <c r="A132" s="62">
        <v>131</v>
      </c>
      <c r="B132" s="66" t="s">
        <v>25</v>
      </c>
      <c r="C132" s="66" t="s">
        <v>266</v>
      </c>
      <c r="D132" s="67" t="s">
        <v>14</v>
      </c>
      <c r="E132" s="67" t="s">
        <v>12</v>
      </c>
      <c r="F132" s="68">
        <v>15313925</v>
      </c>
      <c r="G132" s="68">
        <v>34475588</v>
      </c>
      <c r="H132" s="68">
        <v>19161663</v>
      </c>
      <c r="I132" s="68">
        <v>4351115</v>
      </c>
    </row>
    <row r="133" spans="1:9" ht="50.1" customHeight="1" x14ac:dyDescent="0.25">
      <c r="A133" s="62">
        <v>132</v>
      </c>
      <c r="B133" s="66" t="s">
        <v>25</v>
      </c>
      <c r="C133" s="66" t="s">
        <v>267</v>
      </c>
      <c r="D133" s="67" t="s">
        <v>14</v>
      </c>
      <c r="E133" s="67" t="s">
        <v>12</v>
      </c>
      <c r="F133" s="68">
        <v>1120598</v>
      </c>
      <c r="G133" s="68">
        <v>1120598</v>
      </c>
      <c r="H133" s="68">
        <v>0</v>
      </c>
      <c r="I133" s="68">
        <v>457059</v>
      </c>
    </row>
    <row r="134" spans="1:9" ht="50.1" customHeight="1" x14ac:dyDescent="0.25">
      <c r="A134" s="62">
        <v>133</v>
      </c>
      <c r="B134" s="66" t="s">
        <v>25</v>
      </c>
      <c r="C134" s="66" t="s">
        <v>268</v>
      </c>
      <c r="D134" s="67" t="s">
        <v>14</v>
      </c>
      <c r="E134" s="67" t="s">
        <v>12</v>
      </c>
      <c r="F134" s="68">
        <v>12515456</v>
      </c>
      <c r="G134" s="68">
        <v>39379011</v>
      </c>
      <c r="H134" s="68">
        <v>26863555</v>
      </c>
      <c r="I134" s="68">
        <v>9073181</v>
      </c>
    </row>
    <row r="135" spans="1:9" ht="50.1" customHeight="1" x14ac:dyDescent="0.25">
      <c r="A135" s="62">
        <v>134</v>
      </c>
      <c r="B135" s="66" t="s">
        <v>25</v>
      </c>
      <c r="C135" s="66" t="s">
        <v>269</v>
      </c>
      <c r="D135" s="67" t="s">
        <v>14</v>
      </c>
      <c r="E135" s="67" t="s">
        <v>12</v>
      </c>
      <c r="F135" s="68">
        <v>6723640</v>
      </c>
      <c r="G135" s="68">
        <v>6723640</v>
      </c>
      <c r="H135" s="68">
        <v>0</v>
      </c>
      <c r="I135" s="68">
        <v>1245823</v>
      </c>
    </row>
    <row r="136" spans="1:9" ht="50.1" customHeight="1" x14ac:dyDescent="0.25">
      <c r="A136" s="62">
        <v>135</v>
      </c>
      <c r="B136" s="66" t="s">
        <v>25</v>
      </c>
      <c r="C136" s="66" t="s">
        <v>270</v>
      </c>
      <c r="D136" s="67" t="s">
        <v>14</v>
      </c>
      <c r="E136" s="67" t="s">
        <v>19</v>
      </c>
      <c r="F136" s="68">
        <v>0</v>
      </c>
      <c r="G136" s="68">
        <v>1</v>
      </c>
      <c r="H136" s="68">
        <v>0</v>
      </c>
      <c r="I136" s="68">
        <v>0</v>
      </c>
    </row>
    <row r="137" spans="1:9" ht="50.1" customHeight="1" x14ac:dyDescent="0.25">
      <c r="A137" s="62">
        <v>136</v>
      </c>
      <c r="B137" s="66" t="s">
        <v>25</v>
      </c>
      <c r="C137" s="66" t="s">
        <v>271</v>
      </c>
      <c r="D137" s="67" t="s">
        <v>14</v>
      </c>
      <c r="E137" s="67" t="s">
        <v>19</v>
      </c>
      <c r="F137" s="68">
        <v>0</v>
      </c>
      <c r="G137" s="68">
        <v>0.1</v>
      </c>
      <c r="H137" s="68">
        <v>0</v>
      </c>
      <c r="I137" s="68">
        <v>0</v>
      </c>
    </row>
    <row r="138" spans="1:9" ht="50.1" customHeight="1" x14ac:dyDescent="0.25">
      <c r="A138" s="62">
        <v>137</v>
      </c>
      <c r="B138" s="66" t="s">
        <v>25</v>
      </c>
      <c r="C138" s="66" t="s">
        <v>26</v>
      </c>
      <c r="D138" s="67" t="s">
        <v>14</v>
      </c>
      <c r="E138" s="67" t="s">
        <v>19</v>
      </c>
      <c r="F138" s="68">
        <v>0</v>
      </c>
      <c r="G138" s="68">
        <v>0.01</v>
      </c>
      <c r="H138" s="68">
        <v>0</v>
      </c>
      <c r="I138" s="68">
        <v>0</v>
      </c>
    </row>
    <row r="139" spans="1:9" ht="50.1" customHeight="1" x14ac:dyDescent="0.25">
      <c r="A139" s="62">
        <v>138</v>
      </c>
      <c r="B139" s="66" t="s">
        <v>25</v>
      </c>
      <c r="C139" s="66" t="s">
        <v>272</v>
      </c>
      <c r="D139" s="67" t="s">
        <v>14</v>
      </c>
      <c r="E139" s="67" t="s">
        <v>19</v>
      </c>
      <c r="F139" s="68">
        <v>0</v>
      </c>
      <c r="G139" s="68">
        <v>0.1</v>
      </c>
      <c r="H139" s="68">
        <v>0</v>
      </c>
      <c r="I139" s="68">
        <v>0</v>
      </c>
    </row>
    <row r="140" spans="1:9" ht="50.1" customHeight="1" x14ac:dyDescent="0.25">
      <c r="A140" s="62">
        <v>139</v>
      </c>
      <c r="B140" s="66" t="s">
        <v>25</v>
      </c>
      <c r="C140" s="66" t="s">
        <v>273</v>
      </c>
      <c r="D140" s="67" t="s">
        <v>14</v>
      </c>
      <c r="E140" s="67" t="s">
        <v>19</v>
      </c>
      <c r="F140" s="68">
        <v>0</v>
      </c>
      <c r="G140" s="68">
        <v>1</v>
      </c>
      <c r="H140" s="68">
        <v>0</v>
      </c>
      <c r="I140" s="68">
        <v>0</v>
      </c>
    </row>
    <row r="141" spans="1:9" ht="50.1" customHeight="1" x14ac:dyDescent="0.25">
      <c r="A141" s="62">
        <v>140</v>
      </c>
      <c r="B141" s="66" t="s">
        <v>25</v>
      </c>
      <c r="C141" s="66" t="s">
        <v>274</v>
      </c>
      <c r="D141" s="67" t="s">
        <v>14</v>
      </c>
      <c r="E141" s="67" t="s">
        <v>19</v>
      </c>
      <c r="F141" s="68">
        <v>0</v>
      </c>
      <c r="G141" s="68">
        <v>1</v>
      </c>
      <c r="H141" s="68">
        <v>0</v>
      </c>
      <c r="I141" s="68">
        <v>0</v>
      </c>
    </row>
    <row r="142" spans="1:9" ht="50.1" customHeight="1" x14ac:dyDescent="0.25">
      <c r="A142" s="62">
        <v>141</v>
      </c>
      <c r="B142" s="66" t="s">
        <v>25</v>
      </c>
      <c r="C142" s="66" t="s">
        <v>275</v>
      </c>
      <c r="D142" s="67" t="s">
        <v>14</v>
      </c>
      <c r="E142" s="67" t="s">
        <v>19</v>
      </c>
      <c r="F142" s="68">
        <v>0</v>
      </c>
      <c r="G142" s="68">
        <v>1</v>
      </c>
      <c r="H142" s="68">
        <v>0</v>
      </c>
      <c r="I142" s="68">
        <v>0</v>
      </c>
    </row>
    <row r="143" spans="1:9" ht="50.1" customHeight="1" x14ac:dyDescent="0.25">
      <c r="A143" s="62">
        <v>142</v>
      </c>
      <c r="B143" s="66" t="s">
        <v>276</v>
      </c>
      <c r="C143" s="66" t="s">
        <v>277</v>
      </c>
      <c r="D143" s="67" t="s">
        <v>27</v>
      </c>
      <c r="E143" s="67" t="s">
        <v>11</v>
      </c>
      <c r="F143" s="68">
        <v>12434000</v>
      </c>
      <c r="G143" s="68">
        <v>12434000</v>
      </c>
      <c r="H143" s="68">
        <v>0</v>
      </c>
      <c r="I143" s="68">
        <v>187000</v>
      </c>
    </row>
    <row r="144" spans="1:9" ht="50.1" customHeight="1" x14ac:dyDescent="0.25">
      <c r="A144" s="62">
        <v>143</v>
      </c>
      <c r="B144" s="66" t="s">
        <v>28</v>
      </c>
      <c r="C144" s="66" t="s">
        <v>278</v>
      </c>
      <c r="D144" s="67" t="s">
        <v>27</v>
      </c>
      <c r="E144" s="67" t="s">
        <v>11</v>
      </c>
      <c r="F144" s="68">
        <v>550000</v>
      </c>
      <c r="G144" s="68">
        <v>550000</v>
      </c>
      <c r="H144" s="68">
        <v>0</v>
      </c>
      <c r="I144" s="68">
        <v>47227</v>
      </c>
    </row>
    <row r="145" spans="1:9" ht="50.1" customHeight="1" x14ac:dyDescent="0.25">
      <c r="A145" s="62">
        <v>144</v>
      </c>
      <c r="B145" s="66" t="s">
        <v>28</v>
      </c>
      <c r="C145" s="66" t="s">
        <v>279</v>
      </c>
      <c r="D145" s="67" t="s">
        <v>27</v>
      </c>
      <c r="E145" s="67" t="s">
        <v>11</v>
      </c>
      <c r="F145" s="68">
        <v>109558.9</v>
      </c>
      <c r="G145" s="68">
        <v>109558.9</v>
      </c>
      <c r="H145" s="68">
        <v>0</v>
      </c>
      <c r="I145" s="68">
        <v>0</v>
      </c>
    </row>
    <row r="146" spans="1:9" ht="50.1" customHeight="1" x14ac:dyDescent="0.25">
      <c r="A146" s="62">
        <v>145</v>
      </c>
      <c r="B146" s="66" t="s">
        <v>28</v>
      </c>
      <c r="C146" s="66" t="s">
        <v>280</v>
      </c>
      <c r="D146" s="67" t="s">
        <v>27</v>
      </c>
      <c r="E146" s="67" t="s">
        <v>12</v>
      </c>
      <c r="F146" s="68">
        <v>18291000</v>
      </c>
      <c r="G146" s="68">
        <v>18291000</v>
      </c>
      <c r="H146" s="68">
        <v>0</v>
      </c>
      <c r="I146" s="68">
        <v>8324894</v>
      </c>
    </row>
    <row r="147" spans="1:9" ht="69.75" customHeight="1" x14ac:dyDescent="0.25">
      <c r="A147" s="62">
        <v>146</v>
      </c>
      <c r="B147" s="66" t="s">
        <v>28</v>
      </c>
      <c r="C147" s="66" t="s">
        <v>281</v>
      </c>
      <c r="D147" s="67" t="s">
        <v>27</v>
      </c>
      <c r="E147" s="67" t="s">
        <v>12</v>
      </c>
      <c r="F147" s="68">
        <v>65900</v>
      </c>
      <c r="G147" s="68">
        <v>65900</v>
      </c>
      <c r="H147" s="68">
        <v>0</v>
      </c>
      <c r="I147" s="68">
        <v>15000</v>
      </c>
    </row>
    <row r="148" spans="1:9" ht="50.1" customHeight="1" x14ac:dyDescent="0.25">
      <c r="A148" s="62">
        <v>147</v>
      </c>
      <c r="B148" s="66" t="s">
        <v>29</v>
      </c>
      <c r="C148" s="66" t="s">
        <v>282</v>
      </c>
      <c r="D148" s="67" t="s">
        <v>30</v>
      </c>
      <c r="E148" s="67" t="s">
        <v>11</v>
      </c>
      <c r="F148" s="68">
        <v>700000</v>
      </c>
      <c r="G148" s="68">
        <v>1000000</v>
      </c>
      <c r="H148" s="68">
        <v>300000</v>
      </c>
      <c r="I148" s="68">
        <v>45059.26</v>
      </c>
    </row>
    <row r="149" spans="1:9" ht="50.1" customHeight="1" x14ac:dyDescent="0.25">
      <c r="A149" s="62">
        <v>148</v>
      </c>
      <c r="B149" s="66" t="s">
        <v>29</v>
      </c>
      <c r="C149" s="66" t="s">
        <v>283</v>
      </c>
      <c r="D149" s="67" t="s">
        <v>30</v>
      </c>
      <c r="E149" s="67" t="s">
        <v>12</v>
      </c>
      <c r="F149" s="68">
        <v>4000000</v>
      </c>
      <c r="G149" s="68">
        <v>5000000</v>
      </c>
      <c r="H149" s="68">
        <v>1000000</v>
      </c>
      <c r="I149" s="68">
        <v>0</v>
      </c>
    </row>
    <row r="150" spans="1:9" ht="50.1" customHeight="1" x14ac:dyDescent="0.25">
      <c r="A150" s="62">
        <v>149</v>
      </c>
      <c r="B150" s="66" t="s">
        <v>29</v>
      </c>
      <c r="C150" s="66" t="s">
        <v>284</v>
      </c>
      <c r="D150" s="67" t="s">
        <v>30</v>
      </c>
      <c r="E150" s="67" t="s">
        <v>12</v>
      </c>
      <c r="F150" s="68">
        <v>2500000</v>
      </c>
      <c r="G150" s="68">
        <v>22000000</v>
      </c>
      <c r="H150" s="68">
        <v>19500000</v>
      </c>
      <c r="I150" s="68">
        <v>0</v>
      </c>
    </row>
    <row r="151" spans="1:9" ht="50.1" customHeight="1" x14ac:dyDescent="0.25">
      <c r="A151" s="62">
        <v>150</v>
      </c>
      <c r="B151" s="66" t="s">
        <v>29</v>
      </c>
      <c r="C151" s="66" t="s">
        <v>285</v>
      </c>
      <c r="D151" s="67" t="s">
        <v>30</v>
      </c>
      <c r="E151" s="67" t="s">
        <v>12</v>
      </c>
      <c r="F151" s="68">
        <v>2000000</v>
      </c>
      <c r="G151" s="68">
        <v>14000000</v>
      </c>
      <c r="H151" s="68">
        <v>50000</v>
      </c>
      <c r="I151" s="68">
        <v>71497.8</v>
      </c>
    </row>
    <row r="152" spans="1:9" ht="50.1" customHeight="1" x14ac:dyDescent="0.25">
      <c r="A152" s="62">
        <v>151</v>
      </c>
      <c r="B152" s="66" t="s">
        <v>29</v>
      </c>
      <c r="C152" s="66" t="s">
        <v>286</v>
      </c>
      <c r="D152" s="67" t="s">
        <v>30</v>
      </c>
      <c r="E152" s="67" t="s">
        <v>12</v>
      </c>
      <c r="F152" s="68">
        <v>4000000</v>
      </c>
      <c r="G152" s="68">
        <v>14000000</v>
      </c>
      <c r="H152" s="68">
        <v>2000</v>
      </c>
      <c r="I152" s="68">
        <v>4000000</v>
      </c>
    </row>
    <row r="153" spans="1:9" ht="50.1" customHeight="1" x14ac:dyDescent="0.25">
      <c r="A153" s="62">
        <v>152</v>
      </c>
      <c r="B153" s="66" t="s">
        <v>29</v>
      </c>
      <c r="C153" s="66" t="s">
        <v>287</v>
      </c>
      <c r="D153" s="67" t="s">
        <v>30</v>
      </c>
      <c r="E153" s="67" t="s">
        <v>12</v>
      </c>
      <c r="F153" s="68">
        <v>11250000</v>
      </c>
      <c r="G153" s="68">
        <v>37000000</v>
      </c>
      <c r="H153" s="68">
        <v>12000000</v>
      </c>
      <c r="I153" s="68">
        <v>0</v>
      </c>
    </row>
    <row r="154" spans="1:9" ht="50.1" customHeight="1" x14ac:dyDescent="0.25">
      <c r="A154" s="62">
        <v>153</v>
      </c>
      <c r="B154" s="66" t="s">
        <v>29</v>
      </c>
      <c r="C154" s="66" t="s">
        <v>288</v>
      </c>
      <c r="D154" s="67" t="s">
        <v>30</v>
      </c>
      <c r="E154" s="67" t="s">
        <v>12</v>
      </c>
      <c r="F154" s="68">
        <v>8000000</v>
      </c>
      <c r="G154" s="68">
        <v>18000000</v>
      </c>
      <c r="H154" s="68">
        <v>2000</v>
      </c>
      <c r="I154" s="68">
        <v>8000000</v>
      </c>
    </row>
    <row r="155" spans="1:9" ht="50.1" customHeight="1" x14ac:dyDescent="0.25">
      <c r="A155" s="62">
        <v>154</v>
      </c>
      <c r="B155" s="66" t="s">
        <v>29</v>
      </c>
      <c r="C155" s="66" t="s">
        <v>289</v>
      </c>
      <c r="D155" s="67" t="s">
        <v>30</v>
      </c>
      <c r="E155" s="67" t="s">
        <v>20</v>
      </c>
      <c r="F155" s="68">
        <v>200000</v>
      </c>
      <c r="G155" s="68">
        <v>300000</v>
      </c>
      <c r="H155" s="68">
        <v>4000</v>
      </c>
      <c r="I155" s="68">
        <v>0</v>
      </c>
    </row>
    <row r="156" spans="1:9" ht="50.1" customHeight="1" x14ac:dyDescent="0.25">
      <c r="A156" s="62">
        <v>155</v>
      </c>
      <c r="B156" s="66" t="s">
        <v>29</v>
      </c>
      <c r="C156" s="66" t="s">
        <v>290</v>
      </c>
      <c r="D156" s="67" t="s">
        <v>30</v>
      </c>
      <c r="E156" s="67" t="s">
        <v>20</v>
      </c>
      <c r="F156" s="68">
        <v>140000</v>
      </c>
      <c r="G156" s="68">
        <v>230000</v>
      </c>
      <c r="H156" s="68">
        <v>4000</v>
      </c>
      <c r="I156" s="68">
        <v>0</v>
      </c>
    </row>
    <row r="157" spans="1:9" ht="50.1" customHeight="1" x14ac:dyDescent="0.25">
      <c r="A157" s="62">
        <v>156</v>
      </c>
      <c r="B157" s="66" t="s">
        <v>29</v>
      </c>
      <c r="C157" s="66" t="s">
        <v>291</v>
      </c>
      <c r="D157" s="67" t="s">
        <v>30</v>
      </c>
      <c r="E157" s="67" t="s">
        <v>20</v>
      </c>
      <c r="F157" s="68">
        <v>2000</v>
      </c>
      <c r="G157" s="68">
        <v>9800000</v>
      </c>
      <c r="H157" s="68">
        <v>20000</v>
      </c>
      <c r="I157" s="68">
        <v>0</v>
      </c>
    </row>
    <row r="158" spans="1:9" ht="50.1" customHeight="1" x14ac:dyDescent="0.25">
      <c r="A158" s="62">
        <v>157</v>
      </c>
      <c r="B158" s="66" t="s">
        <v>29</v>
      </c>
      <c r="C158" s="66" t="s">
        <v>292</v>
      </c>
      <c r="D158" s="67" t="s">
        <v>30</v>
      </c>
      <c r="E158" s="67" t="s">
        <v>20</v>
      </c>
      <c r="F158" s="68">
        <v>3000000</v>
      </c>
      <c r="G158" s="68">
        <v>21000000</v>
      </c>
      <c r="H158" s="68">
        <v>2000</v>
      </c>
      <c r="I158" s="68">
        <v>0</v>
      </c>
    </row>
    <row r="159" spans="1:9" ht="50.1" customHeight="1" x14ac:dyDescent="0.25">
      <c r="A159" s="62">
        <v>158</v>
      </c>
      <c r="B159" s="66" t="s">
        <v>29</v>
      </c>
      <c r="C159" s="66" t="s">
        <v>293</v>
      </c>
      <c r="D159" s="67" t="s">
        <v>30</v>
      </c>
      <c r="E159" s="67" t="s">
        <v>20</v>
      </c>
      <c r="F159" s="68">
        <v>2000</v>
      </c>
      <c r="G159" s="68">
        <v>17800000</v>
      </c>
      <c r="H159" s="68">
        <v>50000</v>
      </c>
      <c r="I159" s="68">
        <v>0</v>
      </c>
    </row>
    <row r="160" spans="1:9" ht="50.1" customHeight="1" x14ac:dyDescent="0.25">
      <c r="A160" s="62">
        <v>159</v>
      </c>
      <c r="B160" s="66" t="s">
        <v>29</v>
      </c>
      <c r="C160" s="66" t="s">
        <v>294</v>
      </c>
      <c r="D160" s="67" t="s">
        <v>30</v>
      </c>
      <c r="E160" s="67" t="s">
        <v>20</v>
      </c>
      <c r="F160" s="68">
        <v>250000</v>
      </c>
      <c r="G160" s="68">
        <v>360000</v>
      </c>
      <c r="H160" s="68">
        <v>4000</v>
      </c>
      <c r="I160" s="68">
        <v>0</v>
      </c>
    </row>
    <row r="161" spans="1:9" ht="50.1" customHeight="1" x14ac:dyDescent="0.25">
      <c r="A161" s="62">
        <v>160</v>
      </c>
      <c r="B161" s="66" t="s">
        <v>29</v>
      </c>
      <c r="C161" s="66" t="s">
        <v>295</v>
      </c>
      <c r="D161" s="67" t="s">
        <v>30</v>
      </c>
      <c r="E161" s="67" t="s">
        <v>20</v>
      </c>
      <c r="F161" s="68">
        <v>150000</v>
      </c>
      <c r="G161" s="68">
        <v>300000</v>
      </c>
      <c r="H161" s="68">
        <v>20000</v>
      </c>
      <c r="I161" s="68">
        <v>0</v>
      </c>
    </row>
    <row r="162" spans="1:9" ht="50.1" customHeight="1" x14ac:dyDescent="0.25">
      <c r="A162" s="62">
        <v>161</v>
      </c>
      <c r="B162" s="66" t="s">
        <v>29</v>
      </c>
      <c r="C162" s="66" t="s">
        <v>296</v>
      </c>
      <c r="D162" s="67" t="s">
        <v>30</v>
      </c>
      <c r="E162" s="67" t="s">
        <v>20</v>
      </c>
      <c r="F162" s="68">
        <v>1190000</v>
      </c>
      <c r="G162" s="68">
        <v>17000000</v>
      </c>
      <c r="H162" s="68">
        <v>0</v>
      </c>
      <c r="I162" s="68">
        <v>0</v>
      </c>
    </row>
    <row r="163" spans="1:9" ht="50.1" customHeight="1" x14ac:dyDescent="0.25">
      <c r="A163" s="62">
        <v>162</v>
      </c>
      <c r="B163" s="66" t="s">
        <v>29</v>
      </c>
      <c r="C163" s="66" t="s">
        <v>297</v>
      </c>
      <c r="D163" s="67" t="s">
        <v>30</v>
      </c>
      <c r="E163" s="67" t="s">
        <v>20</v>
      </c>
      <c r="F163" s="68">
        <v>2000000</v>
      </c>
      <c r="G163" s="68">
        <v>18000000</v>
      </c>
      <c r="H163" s="68">
        <v>2000</v>
      </c>
      <c r="I163" s="68">
        <v>0</v>
      </c>
    </row>
    <row r="164" spans="1:9" ht="50.1" customHeight="1" x14ac:dyDescent="0.25">
      <c r="A164" s="62">
        <v>163</v>
      </c>
      <c r="B164" s="66" t="s">
        <v>29</v>
      </c>
      <c r="C164" s="66" t="s">
        <v>298</v>
      </c>
      <c r="D164" s="67" t="s">
        <v>30</v>
      </c>
      <c r="E164" s="67" t="s">
        <v>20</v>
      </c>
      <c r="F164" s="68">
        <v>2000</v>
      </c>
      <c r="G164" s="68">
        <v>12500000</v>
      </c>
      <c r="H164" s="68">
        <v>30000</v>
      </c>
      <c r="I164" s="68">
        <v>0</v>
      </c>
    </row>
    <row r="165" spans="1:9" ht="50.1" customHeight="1" x14ac:dyDescent="0.25">
      <c r="A165" s="62">
        <v>164</v>
      </c>
      <c r="B165" s="66" t="s">
        <v>29</v>
      </c>
      <c r="C165" s="66" t="s">
        <v>299</v>
      </c>
      <c r="D165" s="67" t="s">
        <v>30</v>
      </c>
      <c r="E165" s="67" t="s">
        <v>20</v>
      </c>
      <c r="F165" s="68">
        <v>700000</v>
      </c>
      <c r="G165" s="68">
        <v>5000000</v>
      </c>
      <c r="H165" s="68">
        <v>0</v>
      </c>
      <c r="I165" s="68">
        <v>0</v>
      </c>
    </row>
    <row r="166" spans="1:9" ht="50.1" customHeight="1" x14ac:dyDescent="0.25">
      <c r="A166" s="62">
        <v>165</v>
      </c>
      <c r="B166" s="66" t="s">
        <v>29</v>
      </c>
      <c r="C166" s="66" t="s">
        <v>300</v>
      </c>
      <c r="D166" s="67" t="s">
        <v>30</v>
      </c>
      <c r="E166" s="67" t="s">
        <v>20</v>
      </c>
      <c r="F166" s="68">
        <v>200000</v>
      </c>
      <c r="G166" s="68">
        <v>400000</v>
      </c>
      <c r="H166" s="68">
        <v>4000</v>
      </c>
      <c r="I166" s="68">
        <v>0</v>
      </c>
    </row>
    <row r="167" spans="1:9" ht="50.1" customHeight="1" x14ac:dyDescent="0.25">
      <c r="A167" s="62">
        <v>166</v>
      </c>
      <c r="B167" s="66" t="s">
        <v>29</v>
      </c>
      <c r="C167" s="66" t="s">
        <v>301</v>
      </c>
      <c r="D167" s="67" t="s">
        <v>30</v>
      </c>
      <c r="E167" s="67" t="s">
        <v>31</v>
      </c>
      <c r="F167" s="68">
        <v>1500000</v>
      </c>
      <c r="G167" s="68">
        <v>19000000</v>
      </c>
      <c r="H167" s="68">
        <v>17500000</v>
      </c>
      <c r="I167" s="68">
        <v>961219.53</v>
      </c>
    </row>
    <row r="168" spans="1:9" ht="50.1" customHeight="1" x14ac:dyDescent="0.25">
      <c r="A168" s="62">
        <v>167</v>
      </c>
      <c r="B168" s="66" t="s">
        <v>32</v>
      </c>
      <c r="C168" s="66" t="s">
        <v>302</v>
      </c>
      <c r="D168" s="67" t="s">
        <v>14</v>
      </c>
      <c r="E168" s="67" t="s">
        <v>11</v>
      </c>
      <c r="F168" s="68">
        <v>28058.41</v>
      </c>
      <c r="G168" s="68">
        <v>494079.85</v>
      </c>
      <c r="H168" s="68">
        <v>466021.44</v>
      </c>
      <c r="I168" s="68">
        <v>0</v>
      </c>
    </row>
    <row r="169" spans="1:9" ht="50.1" customHeight="1" x14ac:dyDescent="0.25">
      <c r="A169" s="62">
        <v>168</v>
      </c>
      <c r="B169" s="66" t="s">
        <v>32</v>
      </c>
      <c r="C169" s="66" t="s">
        <v>303</v>
      </c>
      <c r="D169" s="67" t="s">
        <v>14</v>
      </c>
      <c r="E169" s="67" t="s">
        <v>12</v>
      </c>
      <c r="F169" s="68">
        <v>727584.57</v>
      </c>
      <c r="G169" s="68">
        <v>1033794.85</v>
      </c>
      <c r="H169" s="68">
        <v>306209.89</v>
      </c>
      <c r="I169" s="68">
        <v>274492.43</v>
      </c>
    </row>
    <row r="170" spans="1:9" ht="50.1" customHeight="1" x14ac:dyDescent="0.25">
      <c r="A170" s="62">
        <v>169</v>
      </c>
      <c r="B170" s="66" t="s">
        <v>32</v>
      </c>
      <c r="C170" s="66" t="s">
        <v>304</v>
      </c>
      <c r="D170" s="67" t="s">
        <v>15</v>
      </c>
      <c r="E170" s="67" t="s">
        <v>11</v>
      </c>
      <c r="F170" s="68">
        <v>0</v>
      </c>
      <c r="G170" s="68">
        <v>1425272.53</v>
      </c>
      <c r="H170" s="68">
        <v>1425272.53</v>
      </c>
      <c r="I170" s="68">
        <v>0</v>
      </c>
    </row>
    <row r="171" spans="1:9" ht="50.1" customHeight="1" x14ac:dyDescent="0.25">
      <c r="A171" s="62">
        <v>170</v>
      </c>
      <c r="B171" s="66" t="s">
        <v>32</v>
      </c>
      <c r="C171" s="66" t="s">
        <v>305</v>
      </c>
      <c r="D171" s="67" t="s">
        <v>15</v>
      </c>
      <c r="E171" s="67" t="s">
        <v>11</v>
      </c>
      <c r="F171" s="68">
        <v>0</v>
      </c>
      <c r="G171" s="68">
        <v>1</v>
      </c>
      <c r="H171" s="68">
        <v>0</v>
      </c>
      <c r="I171" s="68">
        <v>0</v>
      </c>
    </row>
    <row r="172" spans="1:9" ht="50.1" customHeight="1" x14ac:dyDescent="0.25">
      <c r="A172" s="62">
        <v>171</v>
      </c>
      <c r="B172" s="66" t="s">
        <v>32</v>
      </c>
      <c r="C172" s="66" t="s">
        <v>306</v>
      </c>
      <c r="D172" s="67" t="s">
        <v>15</v>
      </c>
      <c r="E172" s="67" t="s">
        <v>11</v>
      </c>
      <c r="F172" s="68">
        <v>154290.71</v>
      </c>
      <c r="G172" s="68">
        <v>616317.98</v>
      </c>
      <c r="H172" s="68">
        <v>462027.27</v>
      </c>
      <c r="I172" s="68">
        <v>0</v>
      </c>
    </row>
    <row r="173" spans="1:9" ht="50.1" customHeight="1" x14ac:dyDescent="0.25">
      <c r="A173" s="62">
        <v>172</v>
      </c>
      <c r="B173" s="66" t="s">
        <v>32</v>
      </c>
      <c r="C173" s="66" t="s">
        <v>307</v>
      </c>
      <c r="D173" s="67" t="s">
        <v>15</v>
      </c>
      <c r="E173" s="67" t="s">
        <v>11</v>
      </c>
      <c r="F173" s="68">
        <v>0</v>
      </c>
      <c r="G173" s="68">
        <v>77800</v>
      </c>
      <c r="H173" s="68">
        <v>77800</v>
      </c>
      <c r="I173" s="68">
        <v>0</v>
      </c>
    </row>
    <row r="174" spans="1:9" ht="50.1" customHeight="1" x14ac:dyDescent="0.25">
      <c r="A174" s="62">
        <v>173</v>
      </c>
      <c r="B174" s="66" t="s">
        <v>32</v>
      </c>
      <c r="C174" s="66" t="s">
        <v>308</v>
      </c>
      <c r="D174" s="67" t="s">
        <v>15</v>
      </c>
      <c r="E174" s="67" t="s">
        <v>12</v>
      </c>
      <c r="F174" s="68">
        <v>40000</v>
      </c>
      <c r="G174" s="68">
        <v>40000</v>
      </c>
      <c r="H174" s="68">
        <v>0</v>
      </c>
      <c r="I174" s="68">
        <v>0</v>
      </c>
    </row>
    <row r="175" spans="1:9" ht="50.1" customHeight="1" x14ac:dyDescent="0.25">
      <c r="A175" s="62">
        <v>174</v>
      </c>
      <c r="B175" s="66" t="s">
        <v>32</v>
      </c>
      <c r="C175" s="66" t="s">
        <v>309</v>
      </c>
      <c r="D175" s="67" t="s">
        <v>15</v>
      </c>
      <c r="E175" s="67" t="s">
        <v>12</v>
      </c>
      <c r="F175" s="68">
        <v>4502175.7300000004</v>
      </c>
      <c r="G175" s="68">
        <v>5513495.1699999999</v>
      </c>
      <c r="H175" s="68">
        <v>1011319.44</v>
      </c>
      <c r="I175" s="68">
        <v>641382.97</v>
      </c>
    </row>
    <row r="176" spans="1:9" ht="50.1" customHeight="1" x14ac:dyDescent="0.25">
      <c r="A176" s="62">
        <v>175</v>
      </c>
      <c r="B176" s="66" t="s">
        <v>32</v>
      </c>
      <c r="C176" s="66" t="s">
        <v>310</v>
      </c>
      <c r="D176" s="67" t="s">
        <v>15</v>
      </c>
      <c r="E176" s="67" t="s">
        <v>12</v>
      </c>
      <c r="F176" s="68">
        <v>1386581.16</v>
      </c>
      <c r="G176" s="68">
        <v>3304147.92</v>
      </c>
      <c r="H176" s="68">
        <v>1917566.76</v>
      </c>
      <c r="I176" s="68">
        <v>596509.51</v>
      </c>
    </row>
    <row r="177" spans="1:9" ht="50.1" customHeight="1" x14ac:dyDescent="0.25">
      <c r="A177" s="62">
        <v>176</v>
      </c>
      <c r="B177" s="66" t="s">
        <v>32</v>
      </c>
      <c r="C177" s="66" t="s">
        <v>311</v>
      </c>
      <c r="D177" s="67" t="s">
        <v>15</v>
      </c>
      <c r="E177" s="67" t="s">
        <v>12</v>
      </c>
      <c r="F177" s="68">
        <v>958129.92</v>
      </c>
      <c r="G177" s="68">
        <v>3507694.94</v>
      </c>
      <c r="H177" s="68">
        <v>2549565.02</v>
      </c>
      <c r="I177" s="68">
        <v>312903.23</v>
      </c>
    </row>
    <row r="178" spans="1:9" ht="50.1" customHeight="1" x14ac:dyDescent="0.25">
      <c r="A178" s="62">
        <v>177</v>
      </c>
      <c r="B178" s="66" t="s">
        <v>32</v>
      </c>
      <c r="C178" s="66" t="s">
        <v>312</v>
      </c>
      <c r="D178" s="67" t="s">
        <v>15</v>
      </c>
      <c r="E178" s="67" t="s">
        <v>12</v>
      </c>
      <c r="F178" s="68">
        <v>692727.62</v>
      </c>
      <c r="G178" s="68">
        <v>924836.16</v>
      </c>
      <c r="H178" s="68">
        <v>232108.54</v>
      </c>
      <c r="I178" s="68">
        <v>270383.3</v>
      </c>
    </row>
    <row r="179" spans="1:9" ht="50.1" customHeight="1" x14ac:dyDescent="0.25">
      <c r="A179" s="62">
        <v>178</v>
      </c>
      <c r="B179" s="66" t="s">
        <v>32</v>
      </c>
      <c r="C179" s="66" t="s">
        <v>313</v>
      </c>
      <c r="D179" s="67" t="s">
        <v>15</v>
      </c>
      <c r="E179" s="67" t="s">
        <v>12</v>
      </c>
      <c r="F179" s="68">
        <v>710518.89</v>
      </c>
      <c r="G179" s="68">
        <v>1359599.92</v>
      </c>
      <c r="H179" s="68">
        <v>649081.03</v>
      </c>
      <c r="I179" s="68">
        <v>276891.15000000002</v>
      </c>
    </row>
    <row r="180" spans="1:9" ht="50.1" customHeight="1" x14ac:dyDescent="0.25">
      <c r="A180" s="62">
        <v>179</v>
      </c>
      <c r="B180" s="66" t="s">
        <v>32</v>
      </c>
      <c r="C180" s="66" t="s">
        <v>314</v>
      </c>
      <c r="D180" s="67" t="s">
        <v>15</v>
      </c>
      <c r="E180" s="67" t="s">
        <v>19</v>
      </c>
      <c r="F180" s="68">
        <v>47027.07</v>
      </c>
      <c r="G180" s="68">
        <v>47027.07</v>
      </c>
      <c r="H180" s="68">
        <v>0</v>
      </c>
      <c r="I180" s="68">
        <v>0</v>
      </c>
    </row>
    <row r="181" spans="1:9" ht="50.1" customHeight="1" x14ac:dyDescent="0.25">
      <c r="A181" s="62">
        <v>180</v>
      </c>
      <c r="B181" s="66" t="s">
        <v>32</v>
      </c>
      <c r="C181" s="66" t="s">
        <v>315</v>
      </c>
      <c r="D181" s="67" t="s">
        <v>15</v>
      </c>
      <c r="E181" s="67" t="s">
        <v>20</v>
      </c>
      <c r="F181" s="68">
        <v>0</v>
      </c>
      <c r="G181" s="68">
        <v>0.01</v>
      </c>
      <c r="H181" s="68">
        <v>0</v>
      </c>
      <c r="I181" s="68">
        <v>0</v>
      </c>
    </row>
    <row r="182" spans="1:9" ht="50.1" customHeight="1" x14ac:dyDescent="0.25">
      <c r="A182" s="62">
        <v>181</v>
      </c>
      <c r="B182" s="66" t="s">
        <v>32</v>
      </c>
      <c r="C182" s="66" t="s">
        <v>316</v>
      </c>
      <c r="D182" s="67" t="s">
        <v>15</v>
      </c>
      <c r="E182" s="67" t="s">
        <v>20</v>
      </c>
      <c r="F182" s="68">
        <v>500000</v>
      </c>
      <c r="G182" s="68">
        <v>900000</v>
      </c>
      <c r="H182" s="68">
        <v>0</v>
      </c>
      <c r="I182" s="68">
        <v>0</v>
      </c>
    </row>
    <row r="183" spans="1:9" ht="50.1" customHeight="1" x14ac:dyDescent="0.25">
      <c r="A183" s="62">
        <v>182</v>
      </c>
      <c r="B183" s="66" t="s">
        <v>32</v>
      </c>
      <c r="C183" s="66" t="s">
        <v>317</v>
      </c>
      <c r="D183" s="67" t="s">
        <v>15</v>
      </c>
      <c r="E183" s="67" t="s">
        <v>20</v>
      </c>
      <c r="F183" s="68">
        <v>170000</v>
      </c>
      <c r="G183" s="68">
        <v>170000</v>
      </c>
      <c r="H183" s="68">
        <v>0</v>
      </c>
      <c r="I183" s="68">
        <v>0</v>
      </c>
    </row>
    <row r="184" spans="1:9" ht="50.1" customHeight="1" x14ac:dyDescent="0.25">
      <c r="A184" s="62">
        <v>183</v>
      </c>
      <c r="B184" s="66" t="s">
        <v>32</v>
      </c>
      <c r="C184" s="66" t="s">
        <v>318</v>
      </c>
      <c r="D184" s="67" t="s">
        <v>15</v>
      </c>
      <c r="E184" s="67" t="s">
        <v>20</v>
      </c>
      <c r="F184" s="68">
        <v>60000</v>
      </c>
      <c r="G184" s="68">
        <v>100000</v>
      </c>
      <c r="H184" s="68">
        <v>0</v>
      </c>
      <c r="I184" s="68">
        <v>0</v>
      </c>
    </row>
    <row r="185" spans="1:9" ht="50.1" customHeight="1" x14ac:dyDescent="0.25">
      <c r="A185" s="62">
        <v>184</v>
      </c>
      <c r="B185" s="66" t="s">
        <v>32</v>
      </c>
      <c r="C185" s="66" t="s">
        <v>319</v>
      </c>
      <c r="D185" s="67" t="s">
        <v>15</v>
      </c>
      <c r="E185" s="67" t="s">
        <v>20</v>
      </c>
      <c r="F185" s="68">
        <v>700000</v>
      </c>
      <c r="G185" s="68">
        <v>700000</v>
      </c>
      <c r="H185" s="68">
        <v>0</v>
      </c>
      <c r="I185" s="68">
        <v>0</v>
      </c>
    </row>
    <row r="186" spans="1:9" ht="50.1" customHeight="1" x14ac:dyDescent="0.25">
      <c r="A186" s="62">
        <v>185</v>
      </c>
      <c r="B186" s="66" t="s">
        <v>32</v>
      </c>
      <c r="C186" s="66" t="s">
        <v>320</v>
      </c>
      <c r="D186" s="67" t="s">
        <v>15</v>
      </c>
      <c r="E186" s="67" t="s">
        <v>20</v>
      </c>
      <c r="F186" s="68">
        <v>250000</v>
      </c>
      <c r="G186" s="68">
        <v>500000</v>
      </c>
      <c r="H186" s="68">
        <v>0</v>
      </c>
      <c r="I186" s="68">
        <v>0</v>
      </c>
    </row>
    <row r="187" spans="1:9" ht="50.1" customHeight="1" x14ac:dyDescent="0.25">
      <c r="A187" s="62">
        <v>186</v>
      </c>
      <c r="B187" s="66" t="s">
        <v>32</v>
      </c>
      <c r="C187" s="66" t="s">
        <v>321</v>
      </c>
      <c r="D187" s="67" t="s">
        <v>15</v>
      </c>
      <c r="E187" s="67" t="s">
        <v>20</v>
      </c>
      <c r="F187" s="68">
        <v>750000</v>
      </c>
      <c r="G187" s="68">
        <v>750000</v>
      </c>
      <c r="H187" s="68">
        <v>0</v>
      </c>
      <c r="I187" s="68">
        <v>0</v>
      </c>
    </row>
    <row r="188" spans="1:9" ht="50.1" customHeight="1" x14ac:dyDescent="0.25">
      <c r="A188" s="62">
        <v>187</v>
      </c>
      <c r="B188" s="66" t="s">
        <v>32</v>
      </c>
      <c r="C188" s="66" t="s">
        <v>322</v>
      </c>
      <c r="D188" s="67" t="s">
        <v>15</v>
      </c>
      <c r="E188" s="67" t="s">
        <v>20</v>
      </c>
      <c r="F188" s="68">
        <v>200000</v>
      </c>
      <c r="G188" s="68">
        <v>250000</v>
      </c>
      <c r="H188" s="68">
        <v>0</v>
      </c>
      <c r="I188" s="68">
        <v>0</v>
      </c>
    </row>
    <row r="189" spans="1:9" ht="50.1" customHeight="1" x14ac:dyDescent="0.25">
      <c r="A189" s="62">
        <v>188</v>
      </c>
      <c r="B189" s="66" t="s">
        <v>33</v>
      </c>
      <c r="C189" s="66" t="s">
        <v>323</v>
      </c>
      <c r="D189" s="67" t="s">
        <v>24</v>
      </c>
      <c r="E189" s="67" t="s">
        <v>12</v>
      </c>
      <c r="F189" s="68">
        <v>575000</v>
      </c>
      <c r="G189" s="68">
        <v>575000</v>
      </c>
      <c r="H189" s="68">
        <v>0</v>
      </c>
      <c r="I189" s="68">
        <v>282000</v>
      </c>
    </row>
    <row r="190" spans="1:9" ht="50.1" customHeight="1" x14ac:dyDescent="0.25">
      <c r="A190" s="62">
        <v>189</v>
      </c>
      <c r="B190" s="66" t="s">
        <v>33</v>
      </c>
      <c r="C190" s="66" t="s">
        <v>324</v>
      </c>
      <c r="D190" s="67" t="s">
        <v>24</v>
      </c>
      <c r="E190" s="67" t="s">
        <v>12</v>
      </c>
      <c r="F190" s="68">
        <v>2295000</v>
      </c>
      <c r="G190" s="68">
        <v>2295000</v>
      </c>
      <c r="H190" s="68">
        <v>0</v>
      </c>
      <c r="I190" s="68">
        <v>1386000</v>
      </c>
    </row>
    <row r="191" spans="1:9" ht="50.1" customHeight="1" x14ac:dyDescent="0.25">
      <c r="A191" s="62">
        <v>190</v>
      </c>
      <c r="B191" s="66" t="s">
        <v>33</v>
      </c>
      <c r="C191" s="66" t="s">
        <v>325</v>
      </c>
      <c r="D191" s="67" t="s">
        <v>24</v>
      </c>
      <c r="E191" s="67" t="s">
        <v>12</v>
      </c>
      <c r="F191" s="68">
        <v>4290000</v>
      </c>
      <c r="G191" s="68">
        <v>4290000</v>
      </c>
      <c r="H191" s="68">
        <v>0</v>
      </c>
      <c r="I191" s="68">
        <v>1786000</v>
      </c>
    </row>
    <row r="192" spans="1:9" ht="50.1" customHeight="1" x14ac:dyDescent="0.25">
      <c r="A192" s="62">
        <v>191</v>
      </c>
      <c r="B192" s="66" t="s">
        <v>33</v>
      </c>
      <c r="C192" s="66" t="s">
        <v>326</v>
      </c>
      <c r="D192" s="67" t="s">
        <v>24</v>
      </c>
      <c r="E192" s="67" t="s">
        <v>12</v>
      </c>
      <c r="F192" s="68">
        <v>432000</v>
      </c>
      <c r="G192" s="68">
        <v>432000</v>
      </c>
      <c r="H192" s="68">
        <v>0</v>
      </c>
      <c r="I192" s="68">
        <v>105000</v>
      </c>
    </row>
    <row r="193" spans="1:9" ht="50.1" customHeight="1" x14ac:dyDescent="0.25">
      <c r="A193" s="62">
        <v>192</v>
      </c>
      <c r="B193" s="66" t="s">
        <v>33</v>
      </c>
      <c r="C193" s="66" t="s">
        <v>327</v>
      </c>
      <c r="D193" s="67" t="s">
        <v>24</v>
      </c>
      <c r="E193" s="67" t="s">
        <v>12</v>
      </c>
      <c r="F193" s="68">
        <v>4491000</v>
      </c>
      <c r="G193" s="68">
        <v>4491000</v>
      </c>
      <c r="H193" s="68">
        <v>0</v>
      </c>
      <c r="I193" s="68">
        <v>2694000</v>
      </c>
    </row>
    <row r="194" spans="1:9" ht="50.1" customHeight="1" x14ac:dyDescent="0.25">
      <c r="A194" s="62">
        <v>193</v>
      </c>
      <c r="B194" s="66" t="s">
        <v>33</v>
      </c>
      <c r="C194" s="66" t="s">
        <v>328</v>
      </c>
      <c r="D194" s="67" t="s">
        <v>24</v>
      </c>
      <c r="E194" s="67" t="s">
        <v>12</v>
      </c>
      <c r="F194" s="68">
        <v>6170000</v>
      </c>
      <c r="G194" s="68">
        <v>6170000</v>
      </c>
      <c r="H194" s="68">
        <v>0</v>
      </c>
      <c r="I194" s="68">
        <v>5609000</v>
      </c>
    </row>
    <row r="195" spans="1:9" ht="50.1" customHeight="1" x14ac:dyDescent="0.25">
      <c r="A195" s="62">
        <v>194</v>
      </c>
      <c r="B195" s="66" t="s">
        <v>33</v>
      </c>
      <c r="C195" s="66" t="s">
        <v>329</v>
      </c>
      <c r="D195" s="67" t="s">
        <v>24</v>
      </c>
      <c r="E195" s="67" t="s">
        <v>20</v>
      </c>
      <c r="F195" s="68">
        <v>20000</v>
      </c>
      <c r="G195" s="68">
        <v>20000</v>
      </c>
      <c r="H195" s="68">
        <v>0</v>
      </c>
      <c r="I195" s="68">
        <v>6000</v>
      </c>
    </row>
    <row r="196" spans="1:9" ht="50.1" customHeight="1" x14ac:dyDescent="0.25">
      <c r="A196" s="62">
        <v>195</v>
      </c>
      <c r="B196" s="66" t="s">
        <v>34</v>
      </c>
      <c r="C196" s="66" t="s">
        <v>330</v>
      </c>
      <c r="D196" s="67" t="s">
        <v>14</v>
      </c>
      <c r="E196" s="67" t="s">
        <v>12</v>
      </c>
      <c r="F196" s="68">
        <v>75000</v>
      </c>
      <c r="G196" s="68">
        <v>75000</v>
      </c>
      <c r="H196" s="68">
        <v>0</v>
      </c>
      <c r="I196" s="68">
        <v>13800</v>
      </c>
    </row>
    <row r="197" spans="1:9" ht="50.1" customHeight="1" x14ac:dyDescent="0.25">
      <c r="A197" s="62">
        <v>196</v>
      </c>
      <c r="B197" s="66" t="s">
        <v>34</v>
      </c>
      <c r="C197" s="66" t="s">
        <v>331</v>
      </c>
      <c r="D197" s="67" t="s">
        <v>14</v>
      </c>
      <c r="E197" s="67" t="s">
        <v>12</v>
      </c>
      <c r="F197" s="68">
        <v>400000</v>
      </c>
      <c r="G197" s="68">
        <v>400000</v>
      </c>
      <c r="H197" s="68">
        <v>0</v>
      </c>
      <c r="I197" s="68">
        <v>0</v>
      </c>
    </row>
    <row r="198" spans="1:9" ht="50.1" customHeight="1" x14ac:dyDescent="0.25">
      <c r="A198" s="62">
        <v>197</v>
      </c>
      <c r="B198" s="66" t="s">
        <v>34</v>
      </c>
      <c r="C198" s="66" t="s">
        <v>332</v>
      </c>
      <c r="D198" s="67" t="s">
        <v>35</v>
      </c>
      <c r="E198" s="67" t="s">
        <v>12</v>
      </c>
      <c r="F198" s="68">
        <v>100000</v>
      </c>
      <c r="G198" s="68">
        <v>100000</v>
      </c>
      <c r="H198" s="68">
        <v>0</v>
      </c>
      <c r="I198" s="68">
        <v>0</v>
      </c>
    </row>
    <row r="199" spans="1:9" ht="50.1" customHeight="1" x14ac:dyDescent="0.25">
      <c r="A199" s="62">
        <v>198</v>
      </c>
      <c r="B199" s="66" t="s">
        <v>36</v>
      </c>
      <c r="C199" s="66" t="s">
        <v>333</v>
      </c>
      <c r="D199" s="67" t="s">
        <v>35</v>
      </c>
      <c r="E199" s="67" t="s">
        <v>12</v>
      </c>
      <c r="F199" s="68">
        <v>100000</v>
      </c>
      <c r="G199" s="68">
        <v>100000</v>
      </c>
      <c r="H199" s="68">
        <v>0</v>
      </c>
      <c r="I199" s="68">
        <v>50000</v>
      </c>
    </row>
    <row r="200" spans="1:9" ht="50.1" customHeight="1" x14ac:dyDescent="0.25">
      <c r="A200" s="62">
        <v>199</v>
      </c>
      <c r="B200" s="66" t="s">
        <v>37</v>
      </c>
      <c r="C200" s="66" t="s">
        <v>166</v>
      </c>
      <c r="D200" s="67" t="s">
        <v>27</v>
      </c>
      <c r="E200" s="67" t="s">
        <v>12</v>
      </c>
      <c r="F200" s="68">
        <v>10815000</v>
      </c>
      <c r="G200" s="68">
        <v>10815000</v>
      </c>
      <c r="H200" s="68">
        <v>0</v>
      </c>
      <c r="I200" s="68">
        <v>906429</v>
      </c>
    </row>
    <row r="201" spans="1:9" ht="50.1" customHeight="1" x14ac:dyDescent="0.25">
      <c r="A201" s="62">
        <v>200</v>
      </c>
      <c r="B201" s="66" t="s">
        <v>37</v>
      </c>
      <c r="C201" s="66" t="s">
        <v>334</v>
      </c>
      <c r="D201" s="67" t="s">
        <v>27</v>
      </c>
      <c r="E201" s="67" t="s">
        <v>12</v>
      </c>
      <c r="F201" s="68">
        <v>600000</v>
      </c>
      <c r="G201" s="68">
        <v>600000</v>
      </c>
      <c r="H201" s="68">
        <v>0</v>
      </c>
      <c r="I201" s="68">
        <v>0</v>
      </c>
    </row>
    <row r="202" spans="1:9" ht="50.1" customHeight="1" x14ac:dyDescent="0.25">
      <c r="A202" s="62">
        <v>201</v>
      </c>
      <c r="B202" s="66" t="s">
        <v>38</v>
      </c>
      <c r="C202" s="66" t="s">
        <v>335</v>
      </c>
      <c r="D202" s="67" t="s">
        <v>39</v>
      </c>
      <c r="E202" s="67" t="s">
        <v>12</v>
      </c>
      <c r="F202" s="68">
        <v>0</v>
      </c>
      <c r="G202" s="68">
        <v>32690000</v>
      </c>
      <c r="H202" s="68">
        <v>0</v>
      </c>
      <c r="I202" s="68">
        <v>0</v>
      </c>
    </row>
    <row r="203" spans="1:9" ht="50.1" customHeight="1" x14ac:dyDescent="0.25">
      <c r="A203" s="62">
        <v>202</v>
      </c>
      <c r="B203" s="66" t="s">
        <v>38</v>
      </c>
      <c r="C203" s="66" t="s">
        <v>336</v>
      </c>
      <c r="D203" s="67" t="s">
        <v>39</v>
      </c>
      <c r="E203" s="67" t="s">
        <v>20</v>
      </c>
      <c r="F203" s="68">
        <v>0</v>
      </c>
      <c r="G203" s="68">
        <v>26820000</v>
      </c>
      <c r="H203" s="68">
        <v>0</v>
      </c>
      <c r="I203" s="68">
        <v>0</v>
      </c>
    </row>
    <row r="204" spans="1:9" ht="50.1" customHeight="1" x14ac:dyDescent="0.25">
      <c r="A204" s="62">
        <v>203</v>
      </c>
      <c r="B204" s="66" t="s">
        <v>38</v>
      </c>
      <c r="C204" s="66" t="s">
        <v>337</v>
      </c>
      <c r="D204" s="67" t="s">
        <v>39</v>
      </c>
      <c r="E204" s="67" t="s">
        <v>20</v>
      </c>
      <c r="F204" s="68">
        <v>0</v>
      </c>
      <c r="G204" s="68">
        <v>650000000</v>
      </c>
      <c r="H204" s="68">
        <v>0</v>
      </c>
      <c r="I204" s="68">
        <v>0</v>
      </c>
    </row>
    <row r="205" spans="1:9" ht="50.1" customHeight="1" x14ac:dyDescent="0.25">
      <c r="A205" s="62">
        <v>204</v>
      </c>
      <c r="B205" s="66" t="s">
        <v>40</v>
      </c>
      <c r="C205" s="66" t="s">
        <v>338</v>
      </c>
      <c r="D205" s="67" t="s">
        <v>15</v>
      </c>
      <c r="E205" s="67" t="s">
        <v>11</v>
      </c>
      <c r="F205" s="68">
        <v>1158760</v>
      </c>
      <c r="G205" s="68">
        <v>1162111</v>
      </c>
      <c r="H205" s="68">
        <v>3351</v>
      </c>
      <c r="I205" s="68">
        <v>1151452.9099999999</v>
      </c>
    </row>
    <row r="206" spans="1:9" ht="50.1" customHeight="1" x14ac:dyDescent="0.25">
      <c r="A206" s="62">
        <v>205</v>
      </c>
      <c r="B206" s="66" t="s">
        <v>40</v>
      </c>
      <c r="C206" s="66" t="s">
        <v>339</v>
      </c>
      <c r="D206" s="67" t="s">
        <v>15</v>
      </c>
      <c r="E206" s="67" t="s">
        <v>11</v>
      </c>
      <c r="F206" s="68">
        <v>561738.74</v>
      </c>
      <c r="G206" s="68">
        <v>5808347.7199999997</v>
      </c>
      <c r="H206" s="68">
        <v>5246608.9800000004</v>
      </c>
      <c r="I206" s="68">
        <v>561738.74</v>
      </c>
    </row>
    <row r="207" spans="1:9" ht="50.1" customHeight="1" x14ac:dyDescent="0.25">
      <c r="A207" s="62">
        <v>206</v>
      </c>
      <c r="B207" s="66" t="s">
        <v>40</v>
      </c>
      <c r="C207" s="66" t="s">
        <v>340</v>
      </c>
      <c r="D207" s="67" t="s">
        <v>15</v>
      </c>
      <c r="E207" s="67" t="s">
        <v>11</v>
      </c>
      <c r="F207" s="68">
        <v>17000</v>
      </c>
      <c r="G207" s="68">
        <v>1700000</v>
      </c>
      <c r="H207" s="68">
        <v>1683000</v>
      </c>
      <c r="I207" s="68">
        <v>17000</v>
      </c>
    </row>
    <row r="208" spans="1:9" ht="50.1" customHeight="1" x14ac:dyDescent="0.25">
      <c r="A208" s="62">
        <v>207</v>
      </c>
      <c r="B208" s="66" t="s">
        <v>40</v>
      </c>
      <c r="C208" s="66" t="s">
        <v>341</v>
      </c>
      <c r="D208" s="67" t="s">
        <v>15</v>
      </c>
      <c r="E208" s="67" t="s">
        <v>11</v>
      </c>
      <c r="F208" s="68">
        <v>32760</v>
      </c>
      <c r="G208" s="68">
        <v>3276000</v>
      </c>
      <c r="H208" s="68">
        <v>3243240</v>
      </c>
      <c r="I208" s="68">
        <v>32760</v>
      </c>
    </row>
    <row r="209" spans="1:9" ht="50.1" customHeight="1" x14ac:dyDescent="0.25">
      <c r="A209" s="62">
        <v>208</v>
      </c>
      <c r="B209" s="66" t="s">
        <v>40</v>
      </c>
      <c r="C209" s="66" t="s">
        <v>342</v>
      </c>
      <c r="D209" s="67" t="s">
        <v>15</v>
      </c>
      <c r="E209" s="67" t="s">
        <v>11</v>
      </c>
      <c r="F209" s="68">
        <v>4636785</v>
      </c>
      <c r="G209" s="68">
        <v>9623600</v>
      </c>
      <c r="H209" s="68">
        <v>4986814.71</v>
      </c>
      <c r="I209" s="68">
        <v>3753491.48</v>
      </c>
    </row>
    <row r="210" spans="1:9" ht="50.1" customHeight="1" x14ac:dyDescent="0.25">
      <c r="A210" s="62">
        <v>209</v>
      </c>
      <c r="B210" s="66" t="s">
        <v>40</v>
      </c>
      <c r="C210" s="66" t="s">
        <v>343</v>
      </c>
      <c r="D210" s="67" t="s">
        <v>15</v>
      </c>
      <c r="E210" s="67" t="s">
        <v>11</v>
      </c>
      <c r="F210" s="68">
        <v>211826.09</v>
      </c>
      <c r="G210" s="68">
        <v>8411232.2599999998</v>
      </c>
      <c r="H210" s="68">
        <v>7311232.2599999998</v>
      </c>
      <c r="I210" s="68">
        <v>211826.09</v>
      </c>
    </row>
    <row r="211" spans="1:9" ht="50.1" customHeight="1" x14ac:dyDescent="0.25">
      <c r="A211" s="62">
        <v>210</v>
      </c>
      <c r="B211" s="66" t="s">
        <v>40</v>
      </c>
      <c r="C211" s="66" t="s">
        <v>344</v>
      </c>
      <c r="D211" s="67" t="s">
        <v>15</v>
      </c>
      <c r="E211" s="67" t="s">
        <v>12</v>
      </c>
      <c r="F211" s="68">
        <v>634800</v>
      </c>
      <c r="G211" s="68">
        <v>1234800</v>
      </c>
      <c r="H211" s="68">
        <v>600000</v>
      </c>
      <c r="I211" s="68">
        <v>0</v>
      </c>
    </row>
    <row r="212" spans="1:9" ht="50.1" customHeight="1" x14ac:dyDescent="0.25">
      <c r="A212" s="62">
        <v>211</v>
      </c>
      <c r="B212" s="66" t="s">
        <v>40</v>
      </c>
      <c r="C212" s="66" t="s">
        <v>345</v>
      </c>
      <c r="D212" s="67" t="s">
        <v>15</v>
      </c>
      <c r="E212" s="67" t="s">
        <v>12</v>
      </c>
      <c r="F212" s="68">
        <v>40000</v>
      </c>
      <c r="G212" s="68">
        <v>800000</v>
      </c>
      <c r="H212" s="68">
        <v>760000</v>
      </c>
      <c r="I212" s="68">
        <v>0</v>
      </c>
    </row>
    <row r="213" spans="1:9" ht="50.1" customHeight="1" x14ac:dyDescent="0.25">
      <c r="A213" s="62">
        <v>212</v>
      </c>
      <c r="B213" s="66" t="s">
        <v>40</v>
      </c>
      <c r="C213" s="66" t="s">
        <v>346</v>
      </c>
      <c r="D213" s="67" t="s">
        <v>15</v>
      </c>
      <c r="E213" s="67" t="s">
        <v>12</v>
      </c>
      <c r="F213" s="68">
        <v>5534632</v>
      </c>
      <c r="G213" s="68">
        <v>11531130.98</v>
      </c>
      <c r="H213" s="68">
        <v>5996498.9800000004</v>
      </c>
      <c r="I213" s="68">
        <v>0</v>
      </c>
    </row>
    <row r="214" spans="1:9" ht="50.1" customHeight="1" x14ac:dyDescent="0.25">
      <c r="A214" s="62">
        <v>213</v>
      </c>
      <c r="B214" s="66" t="s">
        <v>40</v>
      </c>
      <c r="C214" s="66" t="s">
        <v>347</v>
      </c>
      <c r="D214" s="67" t="s">
        <v>15</v>
      </c>
      <c r="E214" s="67" t="s">
        <v>12</v>
      </c>
      <c r="F214" s="68">
        <v>10156172.01</v>
      </c>
      <c r="G214" s="68">
        <v>25764955.809999999</v>
      </c>
      <c r="H214" s="68">
        <v>15608783.800000001</v>
      </c>
      <c r="I214" s="68">
        <v>10156172.01</v>
      </c>
    </row>
    <row r="215" spans="1:9" ht="50.1" customHeight="1" x14ac:dyDescent="0.25">
      <c r="A215" s="62">
        <v>214</v>
      </c>
      <c r="B215" s="66" t="s">
        <v>40</v>
      </c>
      <c r="C215" s="66" t="s">
        <v>348</v>
      </c>
      <c r="D215" s="67" t="s">
        <v>15</v>
      </c>
      <c r="E215" s="67" t="s">
        <v>12</v>
      </c>
      <c r="F215" s="68">
        <v>128686</v>
      </c>
      <c r="G215" s="68">
        <v>16434324.5</v>
      </c>
      <c r="H215" s="68">
        <v>16305638.5</v>
      </c>
      <c r="I215" s="68">
        <v>0</v>
      </c>
    </row>
    <row r="216" spans="1:9" ht="50.1" customHeight="1" x14ac:dyDescent="0.25">
      <c r="A216" s="62">
        <v>215</v>
      </c>
      <c r="B216" s="66" t="s">
        <v>40</v>
      </c>
      <c r="C216" s="66" t="s">
        <v>349</v>
      </c>
      <c r="D216" s="67" t="s">
        <v>15</v>
      </c>
      <c r="E216" s="67" t="s">
        <v>12</v>
      </c>
      <c r="F216" s="68">
        <v>3420668</v>
      </c>
      <c r="G216" s="68">
        <v>6370000</v>
      </c>
      <c r="H216" s="68">
        <v>336083.77</v>
      </c>
      <c r="I216" s="68">
        <v>2873287.49</v>
      </c>
    </row>
    <row r="217" spans="1:9" ht="50.1" customHeight="1" x14ac:dyDescent="0.25">
      <c r="A217" s="62">
        <v>216</v>
      </c>
      <c r="B217" s="66" t="s">
        <v>40</v>
      </c>
      <c r="C217" s="66" t="s">
        <v>350</v>
      </c>
      <c r="D217" s="67" t="s">
        <v>15</v>
      </c>
      <c r="E217" s="67" t="s">
        <v>12</v>
      </c>
      <c r="F217" s="68">
        <v>458720</v>
      </c>
      <c r="G217" s="68">
        <v>462000.4</v>
      </c>
      <c r="H217" s="68">
        <v>3280.4</v>
      </c>
      <c r="I217" s="68">
        <v>396594.37</v>
      </c>
    </row>
    <row r="218" spans="1:9" ht="50.1" customHeight="1" x14ac:dyDescent="0.25">
      <c r="A218" s="62">
        <v>217</v>
      </c>
      <c r="B218" s="66" t="s">
        <v>40</v>
      </c>
      <c r="C218" s="66" t="s">
        <v>351</v>
      </c>
      <c r="D218" s="67" t="s">
        <v>15</v>
      </c>
      <c r="E218" s="67" t="s">
        <v>12</v>
      </c>
      <c r="F218" s="68">
        <v>4941061.99</v>
      </c>
      <c r="G218" s="68">
        <v>16888443.59</v>
      </c>
      <c r="H218" s="68">
        <v>11947381.6</v>
      </c>
      <c r="I218" s="68">
        <v>4941061.99</v>
      </c>
    </row>
    <row r="219" spans="1:9" ht="50.1" customHeight="1" x14ac:dyDescent="0.25">
      <c r="A219" s="62">
        <v>218</v>
      </c>
      <c r="B219" s="66" t="s">
        <v>40</v>
      </c>
      <c r="C219" s="66" t="s">
        <v>352</v>
      </c>
      <c r="D219" s="67" t="s">
        <v>15</v>
      </c>
      <c r="E219" s="67" t="s">
        <v>12</v>
      </c>
      <c r="F219" s="68">
        <v>6117720</v>
      </c>
      <c r="G219" s="68">
        <v>15294300</v>
      </c>
      <c r="H219" s="68">
        <v>105905</v>
      </c>
      <c r="I219" s="68">
        <v>0</v>
      </c>
    </row>
    <row r="220" spans="1:9" ht="50.1" customHeight="1" x14ac:dyDescent="0.25">
      <c r="A220" s="62">
        <v>219</v>
      </c>
      <c r="B220" s="66" t="s">
        <v>40</v>
      </c>
      <c r="C220" s="66" t="s">
        <v>353</v>
      </c>
      <c r="D220" s="67" t="s">
        <v>15</v>
      </c>
      <c r="E220" s="67" t="s">
        <v>12</v>
      </c>
      <c r="F220" s="68">
        <v>16320</v>
      </c>
      <c r="G220" s="68">
        <v>816000</v>
      </c>
      <c r="H220" s="68">
        <v>799680</v>
      </c>
      <c r="I220" s="68">
        <v>0</v>
      </c>
    </row>
    <row r="221" spans="1:9" ht="50.1" customHeight="1" x14ac:dyDescent="0.25">
      <c r="A221" s="62">
        <v>220</v>
      </c>
      <c r="B221" s="66" t="s">
        <v>40</v>
      </c>
      <c r="C221" s="66" t="s">
        <v>354</v>
      </c>
      <c r="D221" s="67" t="s">
        <v>15</v>
      </c>
      <c r="E221" s="67" t="s">
        <v>12</v>
      </c>
      <c r="F221" s="68">
        <v>7382635</v>
      </c>
      <c r="G221" s="68">
        <v>10074400.08</v>
      </c>
      <c r="H221" s="68">
        <v>2691765.08</v>
      </c>
      <c r="I221" s="68">
        <v>6428554.5</v>
      </c>
    </row>
    <row r="222" spans="1:9" ht="50.1" customHeight="1" x14ac:dyDescent="0.25">
      <c r="A222" s="62">
        <v>221</v>
      </c>
      <c r="B222" s="66" t="s">
        <v>40</v>
      </c>
      <c r="C222" s="66" t="s">
        <v>355</v>
      </c>
      <c r="D222" s="67" t="s">
        <v>15</v>
      </c>
      <c r="E222" s="67" t="s">
        <v>12</v>
      </c>
      <c r="F222" s="68">
        <v>12000000</v>
      </c>
      <c r="G222" s="68">
        <v>19385630</v>
      </c>
      <c r="H222" s="68">
        <v>0</v>
      </c>
      <c r="I222" s="68">
        <v>83076.72</v>
      </c>
    </row>
    <row r="223" spans="1:9" ht="50.1" customHeight="1" x14ac:dyDescent="0.25">
      <c r="A223" s="62">
        <v>222</v>
      </c>
      <c r="B223" s="66" t="s">
        <v>40</v>
      </c>
      <c r="C223" s="66" t="s">
        <v>356</v>
      </c>
      <c r="D223" s="67" t="s">
        <v>15</v>
      </c>
      <c r="E223" s="67" t="s">
        <v>12</v>
      </c>
      <c r="F223" s="68">
        <v>1904582</v>
      </c>
      <c r="G223" s="68">
        <v>5976600.0999999996</v>
      </c>
      <c r="H223" s="68">
        <v>4072018.1</v>
      </c>
      <c r="I223" s="68">
        <v>869189.51</v>
      </c>
    </row>
    <row r="224" spans="1:9" ht="50.1" customHeight="1" x14ac:dyDescent="0.25">
      <c r="A224" s="62">
        <v>223</v>
      </c>
      <c r="B224" s="66" t="s">
        <v>40</v>
      </c>
      <c r="C224" s="66" t="s">
        <v>357</v>
      </c>
      <c r="D224" s="67" t="s">
        <v>15</v>
      </c>
      <c r="E224" s="67" t="s">
        <v>12</v>
      </c>
      <c r="F224" s="68">
        <v>4239958</v>
      </c>
      <c r="G224" s="68">
        <v>6178200</v>
      </c>
      <c r="H224" s="68">
        <v>1938241.51</v>
      </c>
      <c r="I224" s="68">
        <v>3067928.11</v>
      </c>
    </row>
    <row r="225" spans="1:9" ht="50.1" customHeight="1" x14ac:dyDescent="0.25">
      <c r="A225" s="62">
        <v>224</v>
      </c>
      <c r="B225" s="66" t="s">
        <v>40</v>
      </c>
      <c r="C225" s="66" t="s">
        <v>358</v>
      </c>
      <c r="D225" s="67" t="s">
        <v>15</v>
      </c>
      <c r="E225" s="67" t="s">
        <v>19</v>
      </c>
      <c r="F225" s="68">
        <v>1243557</v>
      </c>
      <c r="G225" s="68">
        <v>1243557</v>
      </c>
      <c r="H225" s="68">
        <v>0</v>
      </c>
      <c r="I225" s="68">
        <v>41300</v>
      </c>
    </row>
    <row r="226" spans="1:9" ht="50.1" customHeight="1" x14ac:dyDescent="0.25">
      <c r="A226" s="62">
        <v>225</v>
      </c>
      <c r="B226" s="66" t="s">
        <v>40</v>
      </c>
      <c r="C226" s="66" t="s">
        <v>359</v>
      </c>
      <c r="D226" s="67" t="s">
        <v>15</v>
      </c>
      <c r="E226" s="67" t="s">
        <v>19</v>
      </c>
      <c r="F226" s="68">
        <v>10000</v>
      </c>
      <c r="G226" s="68">
        <v>5400000</v>
      </c>
      <c r="H226" s="68">
        <v>78744</v>
      </c>
      <c r="I226" s="68">
        <v>0</v>
      </c>
    </row>
    <row r="227" spans="1:9" ht="50.1" customHeight="1" x14ac:dyDescent="0.25">
      <c r="A227" s="62">
        <v>226</v>
      </c>
      <c r="B227" s="66" t="s">
        <v>40</v>
      </c>
      <c r="C227" s="66" t="s">
        <v>360</v>
      </c>
      <c r="D227" s="67" t="s">
        <v>15</v>
      </c>
      <c r="E227" s="67" t="s">
        <v>19</v>
      </c>
      <c r="F227" s="68">
        <v>974400</v>
      </c>
      <c r="G227" s="68">
        <v>999460</v>
      </c>
      <c r="H227" s="68">
        <v>0</v>
      </c>
      <c r="I227" s="68">
        <v>3249.72</v>
      </c>
    </row>
    <row r="228" spans="1:9" ht="50.1" customHeight="1" x14ac:dyDescent="0.25">
      <c r="A228" s="62">
        <v>227</v>
      </c>
      <c r="B228" s="66" t="s">
        <v>40</v>
      </c>
      <c r="C228" s="66" t="s">
        <v>361</v>
      </c>
      <c r="D228" s="67" t="s">
        <v>15</v>
      </c>
      <c r="E228" s="67" t="s">
        <v>19</v>
      </c>
      <c r="F228" s="68">
        <v>2000</v>
      </c>
      <c r="G228" s="68">
        <v>5582100</v>
      </c>
      <c r="H228" s="68">
        <v>69900</v>
      </c>
      <c r="I228" s="68">
        <v>0</v>
      </c>
    </row>
    <row r="229" spans="1:9" ht="50.1" customHeight="1" x14ac:dyDescent="0.25">
      <c r="A229" s="62">
        <v>228</v>
      </c>
      <c r="B229" s="66" t="s">
        <v>40</v>
      </c>
      <c r="C229" s="66" t="s">
        <v>362</v>
      </c>
      <c r="D229" s="67" t="s">
        <v>15</v>
      </c>
      <c r="E229" s="67" t="s">
        <v>19</v>
      </c>
      <c r="F229" s="68">
        <v>2000</v>
      </c>
      <c r="G229" s="68">
        <v>9496700</v>
      </c>
      <c r="H229" s="68">
        <v>0</v>
      </c>
      <c r="I229" s="68">
        <v>0</v>
      </c>
    </row>
    <row r="230" spans="1:9" ht="50.1" customHeight="1" x14ac:dyDescent="0.25">
      <c r="A230" s="62">
        <v>229</v>
      </c>
      <c r="B230" s="66" t="s">
        <v>40</v>
      </c>
      <c r="C230" s="66" t="s">
        <v>363</v>
      </c>
      <c r="D230" s="67" t="s">
        <v>15</v>
      </c>
      <c r="E230" s="67" t="s">
        <v>19</v>
      </c>
      <c r="F230" s="68">
        <v>2291980</v>
      </c>
      <c r="G230" s="68">
        <v>2357500</v>
      </c>
      <c r="H230" s="68">
        <v>65520</v>
      </c>
      <c r="I230" s="68">
        <v>0</v>
      </c>
    </row>
    <row r="231" spans="1:9" ht="50.1" customHeight="1" x14ac:dyDescent="0.25">
      <c r="A231" s="62">
        <v>230</v>
      </c>
      <c r="B231" s="66" t="s">
        <v>40</v>
      </c>
      <c r="C231" s="66" t="s">
        <v>364</v>
      </c>
      <c r="D231" s="67" t="s">
        <v>15</v>
      </c>
      <c r="E231" s="67" t="s">
        <v>20</v>
      </c>
      <c r="F231" s="68">
        <v>2000</v>
      </c>
      <c r="G231" s="68">
        <v>3139500</v>
      </c>
      <c r="H231" s="68">
        <v>0</v>
      </c>
      <c r="I231" s="68">
        <v>0</v>
      </c>
    </row>
    <row r="232" spans="1:9" ht="50.1" customHeight="1" x14ac:dyDescent="0.25">
      <c r="A232" s="62">
        <v>231</v>
      </c>
      <c r="B232" s="66" t="s">
        <v>40</v>
      </c>
      <c r="C232" s="66" t="s">
        <v>365</v>
      </c>
      <c r="D232" s="67" t="s">
        <v>15</v>
      </c>
      <c r="E232" s="67" t="s">
        <v>20</v>
      </c>
      <c r="F232" s="68">
        <v>10000</v>
      </c>
      <c r="G232" s="68">
        <v>2500000</v>
      </c>
      <c r="H232" s="68">
        <v>0</v>
      </c>
      <c r="I232" s="68">
        <v>0</v>
      </c>
    </row>
    <row r="233" spans="1:9" ht="50.1" customHeight="1" x14ac:dyDescent="0.25">
      <c r="A233" s="62">
        <v>232</v>
      </c>
      <c r="B233" s="66" t="s">
        <v>40</v>
      </c>
      <c r="C233" s="66" t="s">
        <v>366</v>
      </c>
      <c r="D233" s="67" t="s">
        <v>15</v>
      </c>
      <c r="E233" s="67" t="s">
        <v>20</v>
      </c>
      <c r="F233" s="68">
        <v>2000</v>
      </c>
      <c r="G233" s="68">
        <v>8059200</v>
      </c>
      <c r="H233" s="68">
        <v>0</v>
      </c>
      <c r="I233" s="68">
        <v>0</v>
      </c>
    </row>
    <row r="234" spans="1:9" ht="50.1" customHeight="1" x14ac:dyDescent="0.25">
      <c r="A234" s="62">
        <v>233</v>
      </c>
      <c r="B234" s="66" t="s">
        <v>40</v>
      </c>
      <c r="C234" s="66" t="s">
        <v>367</v>
      </c>
      <c r="D234" s="67" t="s">
        <v>15</v>
      </c>
      <c r="E234" s="67" t="s">
        <v>20</v>
      </c>
      <c r="F234" s="68">
        <v>810010</v>
      </c>
      <c r="G234" s="68">
        <v>1238400</v>
      </c>
      <c r="H234" s="68">
        <v>0</v>
      </c>
      <c r="I234" s="68">
        <v>0</v>
      </c>
    </row>
    <row r="235" spans="1:9" ht="50.1" customHeight="1" x14ac:dyDescent="0.25">
      <c r="A235" s="62">
        <v>234</v>
      </c>
      <c r="B235" s="66" t="s">
        <v>40</v>
      </c>
      <c r="C235" s="66" t="s">
        <v>368</v>
      </c>
      <c r="D235" s="67" t="s">
        <v>15</v>
      </c>
      <c r="E235" s="67" t="s">
        <v>20</v>
      </c>
      <c r="F235" s="68">
        <v>810010</v>
      </c>
      <c r="G235" s="68">
        <v>1238400</v>
      </c>
      <c r="H235" s="68">
        <v>0</v>
      </c>
      <c r="I235" s="68">
        <v>0</v>
      </c>
    </row>
    <row r="236" spans="1:9" ht="60" customHeight="1" x14ac:dyDescent="0.25">
      <c r="A236" s="62">
        <v>235</v>
      </c>
      <c r="B236" s="66" t="s">
        <v>41</v>
      </c>
      <c r="C236" s="66" t="s">
        <v>369</v>
      </c>
      <c r="D236" s="67" t="s">
        <v>16</v>
      </c>
      <c r="E236" s="67" t="s">
        <v>11</v>
      </c>
      <c r="F236" s="68">
        <v>390062.36</v>
      </c>
      <c r="G236" s="68">
        <v>12600565.93</v>
      </c>
      <c r="H236" s="68">
        <v>12210503.57</v>
      </c>
      <c r="I236" s="68">
        <v>390062.36</v>
      </c>
    </row>
    <row r="237" spans="1:9" ht="60" customHeight="1" x14ac:dyDescent="0.25">
      <c r="A237" s="62">
        <v>236</v>
      </c>
      <c r="B237" s="66" t="s">
        <v>41</v>
      </c>
      <c r="C237" s="66" t="s">
        <v>370</v>
      </c>
      <c r="D237" s="67" t="s">
        <v>16</v>
      </c>
      <c r="E237" s="67" t="s">
        <v>12</v>
      </c>
      <c r="F237" s="68">
        <v>0</v>
      </c>
      <c r="G237" s="68">
        <v>37406000</v>
      </c>
      <c r="H237" s="68">
        <v>32543220</v>
      </c>
      <c r="I237" s="68">
        <v>0</v>
      </c>
    </row>
    <row r="238" spans="1:9" ht="72.75" customHeight="1" x14ac:dyDescent="0.25">
      <c r="A238" s="62">
        <v>237</v>
      </c>
      <c r="B238" s="66" t="s">
        <v>41</v>
      </c>
      <c r="C238" s="66" t="s">
        <v>371</v>
      </c>
      <c r="D238" s="67" t="s">
        <v>16</v>
      </c>
      <c r="E238" s="67" t="s">
        <v>20</v>
      </c>
      <c r="F238" s="68">
        <v>0</v>
      </c>
      <c r="G238" s="68">
        <v>1</v>
      </c>
      <c r="H238" s="68">
        <v>0</v>
      </c>
      <c r="I238" s="68">
        <v>0</v>
      </c>
    </row>
    <row r="239" spans="1:9" ht="60" customHeight="1" x14ac:dyDescent="0.25">
      <c r="A239" s="62">
        <v>238</v>
      </c>
      <c r="B239" s="66" t="s">
        <v>41</v>
      </c>
      <c r="C239" s="66" t="s">
        <v>372</v>
      </c>
      <c r="D239" s="67" t="s">
        <v>16</v>
      </c>
      <c r="E239" s="67" t="s">
        <v>20</v>
      </c>
      <c r="F239" s="68">
        <v>0</v>
      </c>
      <c r="G239" s="68">
        <v>1</v>
      </c>
      <c r="H239" s="68">
        <v>0</v>
      </c>
      <c r="I239" s="68">
        <v>0</v>
      </c>
    </row>
    <row r="240" spans="1:9" ht="60" customHeight="1" x14ac:dyDescent="0.25">
      <c r="A240" s="62">
        <v>239</v>
      </c>
      <c r="B240" s="66" t="s">
        <v>41</v>
      </c>
      <c r="C240" s="66" t="s">
        <v>373</v>
      </c>
      <c r="D240" s="67" t="s">
        <v>16</v>
      </c>
      <c r="E240" s="67" t="s">
        <v>20</v>
      </c>
      <c r="F240" s="68">
        <v>0</v>
      </c>
      <c r="G240" s="68">
        <v>1</v>
      </c>
      <c r="H240" s="68">
        <v>0</v>
      </c>
      <c r="I240" s="68">
        <v>0</v>
      </c>
    </row>
    <row r="241" spans="1:9" ht="60" customHeight="1" x14ac:dyDescent="0.25">
      <c r="A241" s="62">
        <v>240</v>
      </c>
      <c r="B241" s="66" t="s">
        <v>41</v>
      </c>
      <c r="C241" s="66" t="s">
        <v>374</v>
      </c>
      <c r="D241" s="67" t="s">
        <v>16</v>
      </c>
      <c r="E241" s="67" t="s">
        <v>20</v>
      </c>
      <c r="F241" s="68">
        <v>0</v>
      </c>
      <c r="G241" s="68">
        <v>1</v>
      </c>
      <c r="H241" s="68">
        <v>0</v>
      </c>
      <c r="I241" s="68">
        <v>0</v>
      </c>
    </row>
    <row r="242" spans="1:9" ht="60" customHeight="1" x14ac:dyDescent="0.25">
      <c r="A242" s="62">
        <v>241</v>
      </c>
      <c r="B242" s="66" t="s">
        <v>41</v>
      </c>
      <c r="C242" s="66" t="s">
        <v>375</v>
      </c>
      <c r="D242" s="67" t="s">
        <v>16</v>
      </c>
      <c r="E242" s="67" t="s">
        <v>20</v>
      </c>
      <c r="F242" s="68">
        <v>0</v>
      </c>
      <c r="G242" s="68">
        <v>1</v>
      </c>
      <c r="H242" s="68">
        <v>0</v>
      </c>
      <c r="I242" s="68">
        <v>0</v>
      </c>
    </row>
    <row r="243" spans="1:9" ht="60" customHeight="1" x14ac:dyDescent="0.25">
      <c r="A243" s="62">
        <v>242</v>
      </c>
      <c r="B243" s="66" t="s">
        <v>41</v>
      </c>
      <c r="C243" s="66" t="s">
        <v>376</v>
      </c>
      <c r="D243" s="67" t="s">
        <v>16</v>
      </c>
      <c r="E243" s="67" t="s">
        <v>20</v>
      </c>
      <c r="F243" s="68">
        <v>0</v>
      </c>
      <c r="G243" s="68">
        <v>1</v>
      </c>
      <c r="H243" s="68">
        <v>0</v>
      </c>
      <c r="I243" s="68">
        <v>0</v>
      </c>
    </row>
    <row r="244" spans="1:9" ht="60" customHeight="1" x14ac:dyDescent="0.25">
      <c r="A244" s="62">
        <v>243</v>
      </c>
      <c r="B244" s="66" t="s">
        <v>41</v>
      </c>
      <c r="C244" s="66" t="s">
        <v>377</v>
      </c>
      <c r="D244" s="67" t="s">
        <v>16</v>
      </c>
      <c r="E244" s="67" t="s">
        <v>20</v>
      </c>
      <c r="F244" s="68">
        <v>0</v>
      </c>
      <c r="G244" s="68">
        <v>1</v>
      </c>
      <c r="H244" s="68">
        <v>0</v>
      </c>
      <c r="I244" s="68">
        <v>0</v>
      </c>
    </row>
    <row r="245" spans="1:9" ht="60" customHeight="1" x14ac:dyDescent="0.25">
      <c r="A245" s="62">
        <v>244</v>
      </c>
      <c r="B245" s="66" t="s">
        <v>41</v>
      </c>
      <c r="C245" s="66" t="s">
        <v>378</v>
      </c>
      <c r="D245" s="67" t="s">
        <v>16</v>
      </c>
      <c r="E245" s="67" t="s">
        <v>20</v>
      </c>
      <c r="F245" s="68">
        <v>0</v>
      </c>
      <c r="G245" s="68">
        <v>1</v>
      </c>
      <c r="H245" s="68">
        <v>0</v>
      </c>
      <c r="I245" s="68">
        <v>0</v>
      </c>
    </row>
    <row r="246" spans="1:9" ht="60" customHeight="1" x14ac:dyDescent="0.25">
      <c r="A246" s="62">
        <v>245</v>
      </c>
      <c r="B246" s="66" t="s">
        <v>41</v>
      </c>
      <c r="C246" s="66" t="s">
        <v>379</v>
      </c>
      <c r="D246" s="67" t="s">
        <v>16</v>
      </c>
      <c r="E246" s="67" t="s">
        <v>20</v>
      </c>
      <c r="F246" s="68">
        <v>0</v>
      </c>
      <c r="G246" s="68">
        <v>1</v>
      </c>
      <c r="H246" s="68">
        <v>0</v>
      </c>
      <c r="I246" s="68">
        <v>0</v>
      </c>
    </row>
    <row r="247" spans="1:9" ht="81" customHeight="1" x14ac:dyDescent="0.25">
      <c r="A247" s="62">
        <v>246</v>
      </c>
      <c r="B247" s="66" t="s">
        <v>41</v>
      </c>
      <c r="C247" s="66" t="s">
        <v>380</v>
      </c>
      <c r="D247" s="67" t="s">
        <v>16</v>
      </c>
      <c r="E247" s="67" t="s">
        <v>20</v>
      </c>
      <c r="F247" s="68">
        <v>0</v>
      </c>
      <c r="G247" s="68">
        <v>1</v>
      </c>
      <c r="H247" s="68">
        <v>0</v>
      </c>
      <c r="I247" s="68">
        <v>0</v>
      </c>
    </row>
    <row r="248" spans="1:9" ht="60" customHeight="1" x14ac:dyDescent="0.25">
      <c r="A248" s="62">
        <v>247</v>
      </c>
      <c r="B248" s="66" t="s">
        <v>41</v>
      </c>
      <c r="C248" s="66" t="s">
        <v>381</v>
      </c>
      <c r="D248" s="67" t="s">
        <v>16</v>
      </c>
      <c r="E248" s="67" t="s">
        <v>20</v>
      </c>
      <c r="F248" s="68">
        <v>0</v>
      </c>
      <c r="G248" s="68">
        <v>1</v>
      </c>
      <c r="H248" s="68">
        <v>0</v>
      </c>
      <c r="I248" s="68">
        <v>0</v>
      </c>
    </row>
    <row r="249" spans="1:9" ht="60" customHeight="1" x14ac:dyDescent="0.25">
      <c r="A249" s="62">
        <v>248</v>
      </c>
      <c r="B249" s="66" t="s">
        <v>41</v>
      </c>
      <c r="C249" s="66" t="s">
        <v>382</v>
      </c>
      <c r="D249" s="67" t="s">
        <v>16</v>
      </c>
      <c r="E249" s="67" t="s">
        <v>20</v>
      </c>
      <c r="F249" s="68">
        <v>0</v>
      </c>
      <c r="G249" s="68">
        <v>1</v>
      </c>
      <c r="H249" s="68">
        <v>0</v>
      </c>
      <c r="I249" s="68">
        <v>0</v>
      </c>
    </row>
    <row r="250" spans="1:9" ht="60" customHeight="1" x14ac:dyDescent="0.25">
      <c r="A250" s="62">
        <v>249</v>
      </c>
      <c r="B250" s="66" t="s">
        <v>41</v>
      </c>
      <c r="C250" s="66" t="s">
        <v>383</v>
      </c>
      <c r="D250" s="67" t="s">
        <v>16</v>
      </c>
      <c r="E250" s="67" t="s">
        <v>20</v>
      </c>
      <c r="F250" s="68">
        <v>0</v>
      </c>
      <c r="G250" s="68">
        <v>1</v>
      </c>
      <c r="H250" s="68">
        <v>0</v>
      </c>
      <c r="I250" s="68">
        <v>0</v>
      </c>
    </row>
    <row r="251" spans="1:9" ht="60" customHeight="1" x14ac:dyDescent="0.25">
      <c r="A251" s="62">
        <v>250</v>
      </c>
      <c r="B251" s="66" t="s">
        <v>41</v>
      </c>
      <c r="C251" s="66" t="s">
        <v>384</v>
      </c>
      <c r="D251" s="67" t="s">
        <v>16</v>
      </c>
      <c r="E251" s="67" t="s">
        <v>20</v>
      </c>
      <c r="F251" s="68">
        <v>0</v>
      </c>
      <c r="G251" s="68">
        <v>1</v>
      </c>
      <c r="H251" s="68">
        <v>0</v>
      </c>
      <c r="I251" s="68">
        <v>0</v>
      </c>
    </row>
    <row r="252" spans="1:9" ht="60" customHeight="1" x14ac:dyDescent="0.25">
      <c r="A252" s="62">
        <v>251</v>
      </c>
      <c r="B252" s="66" t="s">
        <v>41</v>
      </c>
      <c r="C252" s="66" t="s">
        <v>385</v>
      </c>
      <c r="D252" s="67" t="s">
        <v>16</v>
      </c>
      <c r="E252" s="67" t="s">
        <v>20</v>
      </c>
      <c r="F252" s="68">
        <v>0</v>
      </c>
      <c r="G252" s="68">
        <v>1</v>
      </c>
      <c r="H252" s="68">
        <v>0</v>
      </c>
      <c r="I252" s="68">
        <v>0</v>
      </c>
    </row>
    <row r="253" spans="1:9" ht="60" customHeight="1" x14ac:dyDescent="0.25">
      <c r="A253" s="62">
        <v>252</v>
      </c>
      <c r="B253" s="66" t="s">
        <v>41</v>
      </c>
      <c r="C253" s="66" t="s">
        <v>386</v>
      </c>
      <c r="D253" s="67" t="s">
        <v>16</v>
      </c>
      <c r="E253" s="67" t="s">
        <v>20</v>
      </c>
      <c r="F253" s="68">
        <v>0</v>
      </c>
      <c r="G253" s="68">
        <v>1</v>
      </c>
      <c r="H253" s="68">
        <v>0</v>
      </c>
      <c r="I253" s="68">
        <v>0</v>
      </c>
    </row>
    <row r="254" spans="1:9" ht="60" customHeight="1" x14ac:dyDescent="0.25">
      <c r="A254" s="62">
        <v>253</v>
      </c>
      <c r="B254" s="66" t="s">
        <v>41</v>
      </c>
      <c r="C254" s="66" t="s">
        <v>387</v>
      </c>
      <c r="D254" s="67" t="s">
        <v>16</v>
      </c>
      <c r="E254" s="67" t="s">
        <v>20</v>
      </c>
      <c r="F254" s="68">
        <v>0</v>
      </c>
      <c r="G254" s="68">
        <v>1</v>
      </c>
      <c r="H254" s="68">
        <v>0</v>
      </c>
      <c r="I254" s="68">
        <v>0</v>
      </c>
    </row>
    <row r="255" spans="1:9" ht="60" customHeight="1" x14ac:dyDescent="0.25">
      <c r="A255" s="62">
        <v>254</v>
      </c>
      <c r="B255" s="66" t="s">
        <v>41</v>
      </c>
      <c r="C255" s="66" t="s">
        <v>388</v>
      </c>
      <c r="D255" s="67" t="s">
        <v>16</v>
      </c>
      <c r="E255" s="67" t="s">
        <v>20</v>
      </c>
      <c r="F255" s="68">
        <v>0</v>
      </c>
      <c r="G255" s="68">
        <v>1</v>
      </c>
      <c r="H255" s="68">
        <v>0</v>
      </c>
      <c r="I255" s="68">
        <v>0</v>
      </c>
    </row>
    <row r="256" spans="1:9" ht="60" customHeight="1" x14ac:dyDescent="0.25">
      <c r="A256" s="62">
        <v>255</v>
      </c>
      <c r="B256" s="66" t="s">
        <v>41</v>
      </c>
      <c r="C256" s="66" t="s">
        <v>389</v>
      </c>
      <c r="D256" s="67" t="s">
        <v>16</v>
      </c>
      <c r="E256" s="67" t="s">
        <v>20</v>
      </c>
      <c r="F256" s="68">
        <v>0</v>
      </c>
      <c r="G256" s="68">
        <v>1</v>
      </c>
      <c r="H256" s="68">
        <v>0</v>
      </c>
      <c r="I256" s="68">
        <v>0</v>
      </c>
    </row>
    <row r="257" spans="1:9" ht="60" customHeight="1" x14ac:dyDescent="0.25">
      <c r="A257" s="62">
        <v>256</v>
      </c>
      <c r="B257" s="66" t="s">
        <v>41</v>
      </c>
      <c r="C257" s="66" t="s">
        <v>390</v>
      </c>
      <c r="D257" s="67" t="s">
        <v>16</v>
      </c>
      <c r="E257" s="67" t="s">
        <v>20</v>
      </c>
      <c r="F257" s="68">
        <v>0</v>
      </c>
      <c r="G257" s="68">
        <v>1</v>
      </c>
      <c r="H257" s="68">
        <v>0</v>
      </c>
      <c r="I257" s="68">
        <v>0</v>
      </c>
    </row>
    <row r="258" spans="1:9" ht="60" customHeight="1" x14ac:dyDescent="0.25">
      <c r="A258" s="62">
        <v>257</v>
      </c>
      <c r="B258" s="66" t="s">
        <v>41</v>
      </c>
      <c r="C258" s="66" t="s">
        <v>391</v>
      </c>
      <c r="D258" s="67" t="s">
        <v>16</v>
      </c>
      <c r="E258" s="67" t="s">
        <v>20</v>
      </c>
      <c r="F258" s="68">
        <v>0</v>
      </c>
      <c r="G258" s="68">
        <v>1</v>
      </c>
      <c r="H258" s="68">
        <v>0</v>
      </c>
      <c r="I258" s="68">
        <v>0</v>
      </c>
    </row>
    <row r="259" spans="1:9" ht="60" customHeight="1" x14ac:dyDescent="0.25">
      <c r="A259" s="62">
        <v>258</v>
      </c>
      <c r="B259" s="66" t="s">
        <v>41</v>
      </c>
      <c r="C259" s="66" t="s">
        <v>392</v>
      </c>
      <c r="D259" s="67" t="s">
        <v>16</v>
      </c>
      <c r="E259" s="67" t="s">
        <v>20</v>
      </c>
      <c r="F259" s="68">
        <v>0</v>
      </c>
      <c r="G259" s="68">
        <v>1</v>
      </c>
      <c r="H259" s="68">
        <v>0</v>
      </c>
      <c r="I259" s="68">
        <v>0</v>
      </c>
    </row>
    <row r="260" spans="1:9" ht="60" customHeight="1" x14ac:dyDescent="0.25">
      <c r="A260" s="62">
        <v>259</v>
      </c>
      <c r="B260" s="66" t="s">
        <v>41</v>
      </c>
      <c r="C260" s="66" t="s">
        <v>393</v>
      </c>
      <c r="D260" s="67" t="s">
        <v>16</v>
      </c>
      <c r="E260" s="67" t="s">
        <v>20</v>
      </c>
      <c r="F260" s="68">
        <v>0</v>
      </c>
      <c r="G260" s="68">
        <v>1</v>
      </c>
      <c r="H260" s="68">
        <v>0</v>
      </c>
      <c r="I260" s="68">
        <v>0</v>
      </c>
    </row>
    <row r="261" spans="1:9" ht="50.1" customHeight="1" x14ac:dyDescent="0.25">
      <c r="A261" s="62">
        <v>260</v>
      </c>
      <c r="B261" s="66" t="s">
        <v>42</v>
      </c>
      <c r="C261" s="66" t="s">
        <v>394</v>
      </c>
      <c r="D261" s="67" t="s">
        <v>14</v>
      </c>
      <c r="E261" s="67" t="s">
        <v>11</v>
      </c>
      <c r="F261" s="68">
        <v>0</v>
      </c>
      <c r="G261" s="68">
        <v>11096720</v>
      </c>
      <c r="H261" s="68">
        <v>11096720</v>
      </c>
      <c r="I261" s="68">
        <v>0</v>
      </c>
    </row>
    <row r="262" spans="1:9" ht="50.1" customHeight="1" x14ac:dyDescent="0.25">
      <c r="A262" s="62">
        <v>261</v>
      </c>
      <c r="B262" s="66" t="s">
        <v>42</v>
      </c>
      <c r="C262" s="66" t="s">
        <v>395</v>
      </c>
      <c r="D262" s="67" t="s">
        <v>14</v>
      </c>
      <c r="E262" s="67" t="s">
        <v>19</v>
      </c>
      <c r="F262" s="68">
        <v>250000</v>
      </c>
      <c r="G262" s="68">
        <v>250000</v>
      </c>
      <c r="H262" s="68">
        <v>0</v>
      </c>
      <c r="I262" s="68">
        <v>0</v>
      </c>
    </row>
    <row r="263" spans="1:9" ht="50.1" customHeight="1" x14ac:dyDescent="0.25">
      <c r="A263" s="62">
        <v>262</v>
      </c>
      <c r="B263" s="66" t="s">
        <v>42</v>
      </c>
      <c r="C263" s="66" t="s">
        <v>396</v>
      </c>
      <c r="D263" s="67" t="s">
        <v>14</v>
      </c>
      <c r="E263" s="67" t="s">
        <v>20</v>
      </c>
      <c r="F263" s="68">
        <v>50000</v>
      </c>
      <c r="G263" s="68">
        <v>10800000</v>
      </c>
      <c r="H263" s="68">
        <v>0</v>
      </c>
      <c r="I263" s="68">
        <v>0</v>
      </c>
    </row>
    <row r="264" spans="1:9" ht="50.1" customHeight="1" x14ac:dyDescent="0.25">
      <c r="A264" s="62">
        <v>263</v>
      </c>
      <c r="B264" s="66" t="s">
        <v>42</v>
      </c>
      <c r="C264" s="66" t="s">
        <v>397</v>
      </c>
      <c r="D264" s="67" t="s">
        <v>14</v>
      </c>
      <c r="E264" s="67" t="s">
        <v>20</v>
      </c>
      <c r="F264" s="68">
        <v>250000</v>
      </c>
      <c r="G264" s="68">
        <v>19566000</v>
      </c>
      <c r="H264" s="68">
        <v>0</v>
      </c>
      <c r="I264" s="68">
        <v>0</v>
      </c>
    </row>
    <row r="265" spans="1:9" ht="68.25" customHeight="1" x14ac:dyDescent="0.25">
      <c r="A265" s="62">
        <v>264</v>
      </c>
      <c r="B265" s="66" t="s">
        <v>42</v>
      </c>
      <c r="C265" s="66" t="s">
        <v>398</v>
      </c>
      <c r="D265" s="67" t="s">
        <v>43</v>
      </c>
      <c r="E265" s="67" t="s">
        <v>12</v>
      </c>
      <c r="F265" s="68">
        <v>0</v>
      </c>
      <c r="G265" s="68">
        <v>130853.74</v>
      </c>
      <c r="H265" s="68">
        <v>0</v>
      </c>
      <c r="I265" s="68">
        <v>0</v>
      </c>
    </row>
    <row r="266" spans="1:9" ht="90.75" customHeight="1" x14ac:dyDescent="0.25">
      <c r="A266" s="62">
        <v>265</v>
      </c>
      <c r="B266" s="66" t="s">
        <v>42</v>
      </c>
      <c r="C266" s="66" t="s">
        <v>399</v>
      </c>
      <c r="D266" s="67" t="s">
        <v>24</v>
      </c>
      <c r="E266" s="67" t="s">
        <v>19</v>
      </c>
      <c r="F266" s="68">
        <v>1000</v>
      </c>
      <c r="G266" s="68">
        <v>2500000</v>
      </c>
      <c r="H266" s="68">
        <v>0</v>
      </c>
      <c r="I266" s="68">
        <v>0</v>
      </c>
    </row>
    <row r="267" spans="1:9" ht="50.1" customHeight="1" x14ac:dyDescent="0.25">
      <c r="A267" s="62">
        <v>266</v>
      </c>
      <c r="B267" s="66" t="s">
        <v>42</v>
      </c>
      <c r="C267" s="66" t="s">
        <v>400</v>
      </c>
      <c r="D267" s="67" t="s">
        <v>24</v>
      </c>
      <c r="E267" s="67" t="s">
        <v>20</v>
      </c>
      <c r="F267" s="68">
        <v>1000</v>
      </c>
      <c r="G267" s="68">
        <v>3500000</v>
      </c>
      <c r="H267" s="68">
        <v>0</v>
      </c>
      <c r="I267" s="68">
        <v>0</v>
      </c>
    </row>
    <row r="268" spans="1:9" ht="50.1" customHeight="1" x14ac:dyDescent="0.25">
      <c r="A268" s="62">
        <v>267</v>
      </c>
      <c r="B268" s="66" t="s">
        <v>44</v>
      </c>
      <c r="C268" s="66" t="s">
        <v>401</v>
      </c>
      <c r="D268" s="67" t="s">
        <v>24</v>
      </c>
      <c r="E268" s="67" t="s">
        <v>12</v>
      </c>
      <c r="F268" s="68">
        <v>114000</v>
      </c>
      <c r="G268" s="68">
        <v>114000</v>
      </c>
      <c r="H268" s="68">
        <v>0</v>
      </c>
      <c r="I268" s="68">
        <v>81359</v>
      </c>
    </row>
    <row r="269" spans="1:9" ht="50.1" customHeight="1" x14ac:dyDescent="0.25">
      <c r="A269" s="62">
        <v>268</v>
      </c>
      <c r="B269" s="66" t="s">
        <v>44</v>
      </c>
      <c r="C269" s="66" t="s">
        <v>402</v>
      </c>
      <c r="D269" s="67" t="s">
        <v>24</v>
      </c>
      <c r="E269" s="67" t="s">
        <v>12</v>
      </c>
      <c r="F269" s="68">
        <v>42500</v>
      </c>
      <c r="G269" s="68">
        <v>42500</v>
      </c>
      <c r="H269" s="68">
        <v>0</v>
      </c>
      <c r="I269" s="68">
        <v>24776</v>
      </c>
    </row>
    <row r="270" spans="1:9" ht="50.1" customHeight="1" x14ac:dyDescent="0.25">
      <c r="A270" s="62">
        <v>269</v>
      </c>
      <c r="B270" s="66" t="s">
        <v>44</v>
      </c>
      <c r="C270" s="66" t="s">
        <v>403</v>
      </c>
      <c r="D270" s="67" t="s">
        <v>24</v>
      </c>
      <c r="E270" s="67" t="s">
        <v>12</v>
      </c>
      <c r="F270" s="68">
        <v>7650</v>
      </c>
      <c r="G270" s="68">
        <v>7650</v>
      </c>
      <c r="H270" s="68">
        <v>0</v>
      </c>
      <c r="I270" s="68">
        <v>7650</v>
      </c>
    </row>
    <row r="271" spans="1:9" ht="50.1" customHeight="1" x14ac:dyDescent="0.25">
      <c r="A271" s="62">
        <v>270</v>
      </c>
      <c r="B271" s="66" t="s">
        <v>44</v>
      </c>
      <c r="C271" s="66" t="s">
        <v>404</v>
      </c>
      <c r="D271" s="67" t="s">
        <v>24</v>
      </c>
      <c r="E271" s="67" t="s">
        <v>12</v>
      </c>
      <c r="F271" s="68">
        <v>43000</v>
      </c>
      <c r="G271" s="68">
        <v>43000</v>
      </c>
      <c r="H271" s="68">
        <v>0</v>
      </c>
      <c r="I271" s="68">
        <v>17802</v>
      </c>
    </row>
    <row r="272" spans="1:9" ht="50.1" customHeight="1" x14ac:dyDescent="0.25">
      <c r="A272" s="62">
        <v>271</v>
      </c>
      <c r="B272" s="66" t="s">
        <v>44</v>
      </c>
      <c r="C272" s="66" t="s">
        <v>405</v>
      </c>
      <c r="D272" s="67" t="s">
        <v>24</v>
      </c>
      <c r="E272" s="67" t="s">
        <v>12</v>
      </c>
      <c r="F272" s="68">
        <v>20000</v>
      </c>
      <c r="G272" s="68">
        <v>20000</v>
      </c>
      <c r="H272" s="68">
        <v>0</v>
      </c>
      <c r="I272" s="68">
        <v>0</v>
      </c>
    </row>
    <row r="273" spans="1:9" ht="50.1" customHeight="1" x14ac:dyDescent="0.25">
      <c r="A273" s="62">
        <v>272</v>
      </c>
      <c r="B273" s="66" t="s">
        <v>44</v>
      </c>
      <c r="C273" s="66" t="s">
        <v>406</v>
      </c>
      <c r="D273" s="67" t="s">
        <v>24</v>
      </c>
      <c r="E273" s="67" t="s">
        <v>12</v>
      </c>
      <c r="F273" s="68">
        <v>15500</v>
      </c>
      <c r="G273" s="68">
        <v>15500</v>
      </c>
      <c r="H273" s="68">
        <v>0</v>
      </c>
      <c r="I273" s="68">
        <v>15320</v>
      </c>
    </row>
    <row r="274" spans="1:9" ht="50.1" customHeight="1" x14ac:dyDescent="0.25">
      <c r="A274" s="62">
        <v>273</v>
      </c>
      <c r="B274" s="66" t="s">
        <v>44</v>
      </c>
      <c r="C274" s="66" t="s">
        <v>407</v>
      </c>
      <c r="D274" s="67" t="s">
        <v>24</v>
      </c>
      <c r="E274" s="67" t="s">
        <v>12</v>
      </c>
      <c r="F274" s="68">
        <v>948624</v>
      </c>
      <c r="G274" s="68">
        <v>948624</v>
      </c>
      <c r="H274" s="68">
        <v>0</v>
      </c>
      <c r="I274" s="68">
        <v>948624</v>
      </c>
    </row>
    <row r="275" spans="1:9" ht="50.1" customHeight="1" x14ac:dyDescent="0.25">
      <c r="A275" s="62">
        <v>274</v>
      </c>
      <c r="B275" s="66" t="s">
        <v>44</v>
      </c>
      <c r="C275" s="66" t="s">
        <v>408</v>
      </c>
      <c r="D275" s="67" t="s">
        <v>24</v>
      </c>
      <c r="E275" s="67" t="s">
        <v>12</v>
      </c>
      <c r="F275" s="68">
        <v>4000</v>
      </c>
      <c r="G275" s="68">
        <v>4000</v>
      </c>
      <c r="H275" s="68">
        <v>0</v>
      </c>
      <c r="I275" s="68">
        <v>0</v>
      </c>
    </row>
    <row r="276" spans="1:9" ht="50.1" customHeight="1" x14ac:dyDescent="0.25">
      <c r="A276" s="62">
        <v>275</v>
      </c>
      <c r="B276" s="66" t="s">
        <v>44</v>
      </c>
      <c r="C276" s="66" t="s">
        <v>409</v>
      </c>
      <c r="D276" s="67" t="s">
        <v>24</v>
      </c>
      <c r="E276" s="67" t="s">
        <v>12</v>
      </c>
      <c r="F276" s="68">
        <v>30000</v>
      </c>
      <c r="G276" s="68">
        <v>30000</v>
      </c>
      <c r="H276" s="68">
        <v>0</v>
      </c>
      <c r="I276" s="68">
        <v>10462</v>
      </c>
    </row>
    <row r="277" spans="1:9" ht="50.1" customHeight="1" x14ac:dyDescent="0.25">
      <c r="A277" s="62">
        <v>276</v>
      </c>
      <c r="B277" s="66" t="s">
        <v>44</v>
      </c>
      <c r="C277" s="66" t="s">
        <v>410</v>
      </c>
      <c r="D277" s="67" t="s">
        <v>24</v>
      </c>
      <c r="E277" s="67" t="s">
        <v>12</v>
      </c>
      <c r="F277" s="68">
        <v>50000</v>
      </c>
      <c r="G277" s="68">
        <v>50000</v>
      </c>
      <c r="H277" s="68">
        <v>0</v>
      </c>
      <c r="I277" s="68">
        <v>31897</v>
      </c>
    </row>
    <row r="278" spans="1:9" ht="50.1" customHeight="1" x14ac:dyDescent="0.25">
      <c r="A278" s="62">
        <v>277</v>
      </c>
      <c r="B278" s="66" t="s">
        <v>44</v>
      </c>
      <c r="C278" s="66" t="s">
        <v>411</v>
      </c>
      <c r="D278" s="67" t="s">
        <v>24</v>
      </c>
      <c r="E278" s="67" t="s">
        <v>12</v>
      </c>
      <c r="F278" s="68">
        <v>11000</v>
      </c>
      <c r="G278" s="68">
        <v>11000</v>
      </c>
      <c r="H278" s="68">
        <v>0</v>
      </c>
      <c r="I278" s="68">
        <v>1999</v>
      </c>
    </row>
    <row r="279" spans="1:9" ht="50.1" customHeight="1" x14ac:dyDescent="0.25">
      <c r="A279" s="62">
        <v>278</v>
      </c>
      <c r="B279" s="66" t="s">
        <v>44</v>
      </c>
      <c r="C279" s="66" t="s">
        <v>412</v>
      </c>
      <c r="D279" s="67" t="s">
        <v>24</v>
      </c>
      <c r="E279" s="67" t="s">
        <v>12</v>
      </c>
      <c r="F279" s="68">
        <v>29830</v>
      </c>
      <c r="G279" s="68">
        <v>29830</v>
      </c>
      <c r="H279" s="68">
        <v>0</v>
      </c>
      <c r="I279" s="68">
        <v>29830</v>
      </c>
    </row>
    <row r="280" spans="1:9" ht="50.1" customHeight="1" x14ac:dyDescent="0.25">
      <c r="A280" s="62">
        <v>279</v>
      </c>
      <c r="B280" s="66" t="s">
        <v>44</v>
      </c>
      <c r="C280" s="66" t="s">
        <v>413</v>
      </c>
      <c r="D280" s="67" t="s">
        <v>24</v>
      </c>
      <c r="E280" s="67" t="s">
        <v>12</v>
      </c>
      <c r="F280" s="68">
        <v>10500</v>
      </c>
      <c r="G280" s="68">
        <v>10500</v>
      </c>
      <c r="H280" s="68">
        <v>0</v>
      </c>
      <c r="I280" s="68">
        <v>5375</v>
      </c>
    </row>
    <row r="281" spans="1:9" ht="50.1" customHeight="1" x14ac:dyDescent="0.25">
      <c r="A281" s="62">
        <v>280</v>
      </c>
      <c r="B281" s="66" t="s">
        <v>44</v>
      </c>
      <c r="C281" s="66" t="s">
        <v>414</v>
      </c>
      <c r="D281" s="67" t="s">
        <v>24</v>
      </c>
      <c r="E281" s="67" t="s">
        <v>12</v>
      </c>
      <c r="F281" s="68">
        <v>4600</v>
      </c>
      <c r="G281" s="68">
        <v>4600</v>
      </c>
      <c r="H281" s="68">
        <v>0</v>
      </c>
      <c r="I281" s="68">
        <v>4600</v>
      </c>
    </row>
    <row r="282" spans="1:9" ht="50.1" customHeight="1" x14ac:dyDescent="0.25">
      <c r="A282" s="62">
        <v>281</v>
      </c>
      <c r="B282" s="66" t="s">
        <v>45</v>
      </c>
      <c r="C282" s="66" t="s">
        <v>415</v>
      </c>
      <c r="D282" s="67" t="s">
        <v>14</v>
      </c>
      <c r="E282" s="67" t="s">
        <v>11</v>
      </c>
      <c r="F282" s="68">
        <v>373886</v>
      </c>
      <c r="G282" s="68">
        <v>373886</v>
      </c>
      <c r="H282" s="68">
        <v>0</v>
      </c>
      <c r="I282" s="68">
        <v>373886</v>
      </c>
    </row>
    <row r="283" spans="1:9" ht="50.1" customHeight="1" x14ac:dyDescent="0.25">
      <c r="A283" s="62">
        <v>282</v>
      </c>
      <c r="B283" s="66" t="s">
        <v>45</v>
      </c>
      <c r="C283" s="66" t="s">
        <v>416</v>
      </c>
      <c r="D283" s="67" t="s">
        <v>14</v>
      </c>
      <c r="E283" s="67" t="s">
        <v>11</v>
      </c>
      <c r="F283" s="68">
        <v>826590</v>
      </c>
      <c r="G283" s="68">
        <v>826590</v>
      </c>
      <c r="H283" s="68">
        <v>0</v>
      </c>
      <c r="I283" s="68">
        <v>826590</v>
      </c>
    </row>
    <row r="284" spans="1:9" ht="50.1" customHeight="1" x14ac:dyDescent="0.25">
      <c r="A284" s="62">
        <v>283</v>
      </c>
      <c r="B284" s="66" t="s">
        <v>45</v>
      </c>
      <c r="C284" s="66" t="s">
        <v>417</v>
      </c>
      <c r="D284" s="67" t="s">
        <v>14</v>
      </c>
      <c r="E284" s="67" t="s">
        <v>12</v>
      </c>
      <c r="F284" s="68">
        <v>0</v>
      </c>
      <c r="G284" s="68">
        <v>983775</v>
      </c>
      <c r="H284" s="68">
        <v>0</v>
      </c>
      <c r="I284" s="68">
        <v>0</v>
      </c>
    </row>
    <row r="285" spans="1:9" ht="50.1" customHeight="1" x14ac:dyDescent="0.25">
      <c r="A285" s="62">
        <v>284</v>
      </c>
      <c r="B285" s="66" t="s">
        <v>45</v>
      </c>
      <c r="C285" s="66" t="s">
        <v>418</v>
      </c>
      <c r="D285" s="67" t="s">
        <v>14</v>
      </c>
      <c r="E285" s="67" t="s">
        <v>12</v>
      </c>
      <c r="F285" s="68">
        <v>2313016</v>
      </c>
      <c r="G285" s="68">
        <v>2313016</v>
      </c>
      <c r="H285" s="68">
        <v>0</v>
      </c>
      <c r="I285" s="68">
        <v>2313016</v>
      </c>
    </row>
    <row r="286" spans="1:9" ht="50.1" customHeight="1" x14ac:dyDescent="0.25">
      <c r="A286" s="62">
        <v>285</v>
      </c>
      <c r="B286" s="66" t="s">
        <v>45</v>
      </c>
      <c r="C286" s="66" t="s">
        <v>419</v>
      </c>
      <c r="D286" s="67" t="s">
        <v>14</v>
      </c>
      <c r="E286" s="67" t="s">
        <v>12</v>
      </c>
      <c r="F286" s="68">
        <v>0</v>
      </c>
      <c r="G286" s="68">
        <v>1241500</v>
      </c>
      <c r="H286" s="68">
        <v>0</v>
      </c>
      <c r="I286" s="68">
        <v>0</v>
      </c>
    </row>
    <row r="287" spans="1:9" ht="50.1" customHeight="1" x14ac:dyDescent="0.25">
      <c r="A287" s="62">
        <v>286</v>
      </c>
      <c r="B287" s="66" t="s">
        <v>45</v>
      </c>
      <c r="C287" s="66" t="s">
        <v>420</v>
      </c>
      <c r="D287" s="67" t="s">
        <v>14</v>
      </c>
      <c r="E287" s="67" t="s">
        <v>12</v>
      </c>
      <c r="F287" s="68">
        <v>288884</v>
      </c>
      <c r="G287" s="68">
        <v>468800</v>
      </c>
      <c r="H287" s="68">
        <v>0</v>
      </c>
      <c r="I287" s="68">
        <v>288884</v>
      </c>
    </row>
    <row r="288" spans="1:9" ht="50.1" customHeight="1" x14ac:dyDescent="0.25">
      <c r="A288" s="62">
        <v>287</v>
      </c>
      <c r="B288" s="66" t="s">
        <v>45</v>
      </c>
      <c r="C288" s="66" t="s">
        <v>421</v>
      </c>
      <c r="D288" s="67" t="s">
        <v>14</v>
      </c>
      <c r="E288" s="67" t="s">
        <v>12</v>
      </c>
      <c r="F288" s="68">
        <v>1463758</v>
      </c>
      <c r="G288" s="68">
        <v>4099000</v>
      </c>
      <c r="H288" s="68">
        <v>0</v>
      </c>
      <c r="I288" s="68">
        <v>1463758</v>
      </c>
    </row>
    <row r="289" spans="1:9" ht="50.1" customHeight="1" x14ac:dyDescent="0.25">
      <c r="A289" s="62">
        <v>288</v>
      </c>
      <c r="B289" s="66" t="s">
        <v>45</v>
      </c>
      <c r="C289" s="66" t="s">
        <v>422</v>
      </c>
      <c r="D289" s="67" t="s">
        <v>14</v>
      </c>
      <c r="E289" s="67" t="s">
        <v>12</v>
      </c>
      <c r="F289" s="68">
        <v>270561</v>
      </c>
      <c r="G289" s="68">
        <v>434900</v>
      </c>
      <c r="H289" s="68">
        <v>0</v>
      </c>
      <c r="I289" s="68">
        <v>270561</v>
      </c>
    </row>
    <row r="290" spans="1:9" ht="50.1" customHeight="1" x14ac:dyDescent="0.25">
      <c r="A290" s="62">
        <v>289</v>
      </c>
      <c r="B290" s="66" t="s">
        <v>45</v>
      </c>
      <c r="C290" s="66" t="s">
        <v>423</v>
      </c>
      <c r="D290" s="67" t="s">
        <v>14</v>
      </c>
      <c r="E290" s="67" t="s">
        <v>12</v>
      </c>
      <c r="F290" s="68">
        <v>2245571</v>
      </c>
      <c r="G290" s="68">
        <v>2245571</v>
      </c>
      <c r="H290" s="68">
        <v>0</v>
      </c>
      <c r="I290" s="68">
        <v>2245571</v>
      </c>
    </row>
    <row r="291" spans="1:9" ht="50.1" customHeight="1" x14ac:dyDescent="0.25">
      <c r="A291" s="62">
        <v>290</v>
      </c>
      <c r="B291" s="66" t="s">
        <v>45</v>
      </c>
      <c r="C291" s="66" t="s">
        <v>424</v>
      </c>
      <c r="D291" s="66" t="s">
        <v>14</v>
      </c>
      <c r="E291" s="67" t="s">
        <v>12</v>
      </c>
      <c r="F291" s="68">
        <v>0</v>
      </c>
      <c r="G291" s="68">
        <v>4802600</v>
      </c>
      <c r="H291" s="68">
        <v>0</v>
      </c>
      <c r="I291" s="68">
        <v>0</v>
      </c>
    </row>
    <row r="292" spans="1:9" ht="50.1" customHeight="1" x14ac:dyDescent="0.25">
      <c r="A292" s="62">
        <v>291</v>
      </c>
      <c r="B292" s="66" t="s">
        <v>45</v>
      </c>
      <c r="C292" s="66" t="s">
        <v>425</v>
      </c>
      <c r="D292" s="66" t="s">
        <v>14</v>
      </c>
      <c r="E292" s="67" t="s">
        <v>12</v>
      </c>
      <c r="F292" s="68">
        <v>2404536</v>
      </c>
      <c r="G292" s="68">
        <v>3949000</v>
      </c>
      <c r="H292" s="68">
        <v>0</v>
      </c>
      <c r="I292" s="68">
        <v>2404536</v>
      </c>
    </row>
    <row r="293" spans="1:9" ht="50.1" customHeight="1" x14ac:dyDescent="0.25">
      <c r="A293" s="62">
        <v>292</v>
      </c>
      <c r="B293" s="66" t="s">
        <v>45</v>
      </c>
      <c r="C293" s="66" t="s">
        <v>426</v>
      </c>
      <c r="D293" s="66" t="s">
        <v>14</v>
      </c>
      <c r="E293" s="67" t="s">
        <v>12</v>
      </c>
      <c r="F293" s="68">
        <v>0</v>
      </c>
      <c r="G293" s="68">
        <v>2432000</v>
      </c>
      <c r="H293" s="68">
        <v>0</v>
      </c>
      <c r="I293" s="68">
        <v>0</v>
      </c>
    </row>
    <row r="294" spans="1:9" ht="50.1" customHeight="1" x14ac:dyDescent="0.25">
      <c r="A294" s="62">
        <v>293</v>
      </c>
      <c r="B294" s="66" t="s">
        <v>45</v>
      </c>
      <c r="C294" s="66" t="s">
        <v>427</v>
      </c>
      <c r="D294" s="66" t="s">
        <v>14</v>
      </c>
      <c r="E294" s="67" t="s">
        <v>19</v>
      </c>
      <c r="F294" s="68">
        <v>0</v>
      </c>
      <c r="G294" s="68">
        <v>1</v>
      </c>
      <c r="H294" s="68">
        <v>0</v>
      </c>
      <c r="I294" s="68">
        <v>0</v>
      </c>
    </row>
    <row r="295" spans="1:9" ht="50.1" customHeight="1" x14ac:dyDescent="0.25">
      <c r="A295" s="62">
        <v>294</v>
      </c>
      <c r="B295" s="66" t="s">
        <v>45</v>
      </c>
      <c r="C295" s="66" t="s">
        <v>428</v>
      </c>
      <c r="D295" s="66" t="s">
        <v>14</v>
      </c>
      <c r="E295" s="67" t="s">
        <v>19</v>
      </c>
      <c r="F295" s="68">
        <v>0</v>
      </c>
      <c r="G295" s="68">
        <v>1</v>
      </c>
      <c r="H295" s="68">
        <v>0</v>
      </c>
      <c r="I295" s="68">
        <v>0</v>
      </c>
    </row>
    <row r="296" spans="1:9" ht="50.1" customHeight="1" x14ac:dyDescent="0.25">
      <c r="A296" s="62">
        <v>295</v>
      </c>
      <c r="B296" s="66" t="s">
        <v>45</v>
      </c>
      <c r="C296" s="66" t="s">
        <v>429</v>
      </c>
      <c r="D296" s="66" t="s">
        <v>14</v>
      </c>
      <c r="E296" s="67" t="s">
        <v>19</v>
      </c>
      <c r="F296" s="68">
        <v>0</v>
      </c>
      <c r="G296" s="68">
        <v>1</v>
      </c>
      <c r="H296" s="68">
        <v>0</v>
      </c>
      <c r="I296" s="68">
        <v>0</v>
      </c>
    </row>
    <row r="297" spans="1:9" ht="50.1" customHeight="1" x14ac:dyDescent="0.25">
      <c r="A297" s="62">
        <v>296</v>
      </c>
      <c r="B297" s="66" t="s">
        <v>45</v>
      </c>
      <c r="C297" s="66" t="s">
        <v>430</v>
      </c>
      <c r="D297" s="66" t="s">
        <v>14</v>
      </c>
      <c r="E297" s="67" t="s">
        <v>19</v>
      </c>
      <c r="F297" s="68">
        <v>0</v>
      </c>
      <c r="G297" s="68">
        <v>1</v>
      </c>
      <c r="H297" s="68">
        <v>0</v>
      </c>
      <c r="I297" s="68">
        <v>0</v>
      </c>
    </row>
    <row r="298" spans="1:9" ht="50.1" customHeight="1" x14ac:dyDescent="0.25">
      <c r="A298" s="62">
        <v>297</v>
      </c>
      <c r="B298" s="66" t="s">
        <v>45</v>
      </c>
      <c r="C298" s="66" t="s">
        <v>431</v>
      </c>
      <c r="D298" s="66" t="s">
        <v>14</v>
      </c>
      <c r="E298" s="67" t="s">
        <v>19</v>
      </c>
      <c r="F298" s="68">
        <v>0</v>
      </c>
      <c r="G298" s="68">
        <v>1</v>
      </c>
      <c r="H298" s="68">
        <v>0</v>
      </c>
      <c r="I298" s="68">
        <v>0</v>
      </c>
    </row>
    <row r="299" spans="1:9" ht="50.1" customHeight="1" x14ac:dyDescent="0.25">
      <c r="A299" s="62">
        <v>298</v>
      </c>
      <c r="B299" s="66" t="s">
        <v>45</v>
      </c>
      <c r="C299" s="66" t="s">
        <v>432</v>
      </c>
      <c r="D299" s="66" t="s">
        <v>14</v>
      </c>
      <c r="E299" s="67" t="s">
        <v>19</v>
      </c>
      <c r="F299" s="68">
        <v>0</v>
      </c>
      <c r="G299" s="68">
        <v>1</v>
      </c>
      <c r="H299" s="68">
        <v>0</v>
      </c>
      <c r="I299" s="68">
        <v>0</v>
      </c>
    </row>
    <row r="300" spans="1:9" ht="50.1" customHeight="1" x14ac:dyDescent="0.25">
      <c r="A300" s="62">
        <v>299</v>
      </c>
      <c r="B300" s="66" t="s">
        <v>45</v>
      </c>
      <c r="C300" s="66" t="s">
        <v>433</v>
      </c>
      <c r="D300" s="66" t="s">
        <v>14</v>
      </c>
      <c r="E300" s="67" t="s">
        <v>19</v>
      </c>
      <c r="F300" s="68">
        <v>0</v>
      </c>
      <c r="G300" s="68">
        <v>1827400</v>
      </c>
      <c r="H300" s="68">
        <v>0</v>
      </c>
      <c r="I300" s="68">
        <v>0</v>
      </c>
    </row>
    <row r="301" spans="1:9" ht="50.1" customHeight="1" x14ac:dyDescent="0.25">
      <c r="A301" s="62">
        <v>300</v>
      </c>
      <c r="B301" s="66" t="s">
        <v>45</v>
      </c>
      <c r="C301" s="66" t="s">
        <v>434</v>
      </c>
      <c r="D301" s="66" t="s">
        <v>14</v>
      </c>
      <c r="E301" s="67" t="s">
        <v>19</v>
      </c>
      <c r="F301" s="68">
        <v>0</v>
      </c>
      <c r="G301" s="68">
        <v>1</v>
      </c>
      <c r="H301" s="68">
        <v>0</v>
      </c>
      <c r="I301" s="68">
        <v>0</v>
      </c>
    </row>
    <row r="302" spans="1:9" ht="50.1" customHeight="1" x14ac:dyDescent="0.25">
      <c r="A302" s="62">
        <v>301</v>
      </c>
      <c r="B302" s="66" t="s">
        <v>45</v>
      </c>
      <c r="C302" s="66" t="s">
        <v>435</v>
      </c>
      <c r="D302" s="66" t="s">
        <v>14</v>
      </c>
      <c r="E302" s="67" t="s">
        <v>20</v>
      </c>
      <c r="F302" s="68">
        <v>0</v>
      </c>
      <c r="G302" s="68">
        <v>1</v>
      </c>
      <c r="H302" s="68">
        <v>0</v>
      </c>
      <c r="I302" s="68">
        <v>0</v>
      </c>
    </row>
    <row r="303" spans="1:9" ht="50.1" customHeight="1" x14ac:dyDescent="0.25">
      <c r="A303" s="62">
        <v>302</v>
      </c>
      <c r="B303" s="66" t="s">
        <v>45</v>
      </c>
      <c r="C303" s="66" t="s">
        <v>436</v>
      </c>
      <c r="D303" s="66" t="s">
        <v>14</v>
      </c>
      <c r="E303" s="67" t="s">
        <v>20</v>
      </c>
      <c r="F303" s="68">
        <v>0</v>
      </c>
      <c r="G303" s="68">
        <v>1</v>
      </c>
      <c r="H303" s="68">
        <v>0</v>
      </c>
      <c r="I303" s="68">
        <v>0</v>
      </c>
    </row>
    <row r="304" spans="1:9" ht="50.1" customHeight="1" x14ac:dyDescent="0.25">
      <c r="A304" s="62">
        <v>303</v>
      </c>
      <c r="B304" s="66" t="s">
        <v>45</v>
      </c>
      <c r="C304" s="66" t="s">
        <v>437</v>
      </c>
      <c r="D304" s="66" t="s">
        <v>14</v>
      </c>
      <c r="E304" s="67" t="s">
        <v>20</v>
      </c>
      <c r="F304" s="68">
        <v>0</v>
      </c>
      <c r="G304" s="68">
        <v>1</v>
      </c>
      <c r="H304" s="68">
        <v>0</v>
      </c>
      <c r="I304" s="68">
        <v>0</v>
      </c>
    </row>
    <row r="305" spans="1:9" ht="50.1" customHeight="1" x14ac:dyDescent="0.25">
      <c r="A305" s="62">
        <v>304</v>
      </c>
      <c r="B305" s="66" t="s">
        <v>45</v>
      </c>
      <c r="C305" s="66" t="s">
        <v>438</v>
      </c>
      <c r="D305" s="66" t="s">
        <v>14</v>
      </c>
      <c r="E305" s="67" t="s">
        <v>20</v>
      </c>
      <c r="F305" s="68">
        <v>0</v>
      </c>
      <c r="G305" s="68">
        <v>1</v>
      </c>
      <c r="H305" s="68">
        <v>0</v>
      </c>
      <c r="I305" s="68">
        <v>0</v>
      </c>
    </row>
    <row r="306" spans="1:9" ht="50.1" customHeight="1" x14ac:dyDescent="0.25">
      <c r="A306" s="62">
        <v>305</v>
      </c>
      <c r="B306" s="66" t="s">
        <v>45</v>
      </c>
      <c r="C306" s="66" t="s">
        <v>439</v>
      </c>
      <c r="D306" s="66" t="s">
        <v>14</v>
      </c>
      <c r="E306" s="67" t="s">
        <v>20</v>
      </c>
      <c r="F306" s="68">
        <v>0</v>
      </c>
      <c r="G306" s="68">
        <v>1</v>
      </c>
      <c r="H306" s="68">
        <v>0</v>
      </c>
      <c r="I306" s="68">
        <v>0</v>
      </c>
    </row>
    <row r="307" spans="1:9" ht="50.1" customHeight="1" x14ac:dyDescent="0.25">
      <c r="A307" s="62">
        <v>306</v>
      </c>
      <c r="B307" s="66" t="s">
        <v>45</v>
      </c>
      <c r="C307" s="66" t="s">
        <v>440</v>
      </c>
      <c r="D307" s="66" t="s">
        <v>14</v>
      </c>
      <c r="E307" s="67" t="s">
        <v>20</v>
      </c>
      <c r="F307" s="68">
        <v>0</v>
      </c>
      <c r="G307" s="68">
        <v>1</v>
      </c>
      <c r="H307" s="68">
        <v>0</v>
      </c>
      <c r="I307" s="68">
        <v>0</v>
      </c>
    </row>
    <row r="308" spans="1:9" ht="50.1" customHeight="1" x14ac:dyDescent="0.25">
      <c r="A308" s="62">
        <v>307</v>
      </c>
      <c r="B308" s="66" t="s">
        <v>45</v>
      </c>
      <c r="C308" s="66" t="s">
        <v>441</v>
      </c>
      <c r="D308" s="66" t="s">
        <v>14</v>
      </c>
      <c r="E308" s="67" t="s">
        <v>20</v>
      </c>
      <c r="F308" s="68">
        <v>0</v>
      </c>
      <c r="G308" s="68">
        <v>1</v>
      </c>
      <c r="H308" s="68">
        <v>0</v>
      </c>
      <c r="I308" s="68">
        <v>0</v>
      </c>
    </row>
    <row r="309" spans="1:9" ht="50.1" customHeight="1" x14ac:dyDescent="0.25">
      <c r="A309" s="62">
        <v>308</v>
      </c>
      <c r="B309" s="66" t="s">
        <v>45</v>
      </c>
      <c r="C309" s="66" t="s">
        <v>442</v>
      </c>
      <c r="D309" s="66" t="s">
        <v>14</v>
      </c>
      <c r="E309" s="67" t="s">
        <v>20</v>
      </c>
      <c r="F309" s="68">
        <v>0</v>
      </c>
      <c r="G309" s="68">
        <v>1</v>
      </c>
      <c r="H309" s="68">
        <v>0</v>
      </c>
      <c r="I309" s="68">
        <v>0</v>
      </c>
    </row>
    <row r="310" spans="1:9" ht="50.1" customHeight="1" x14ac:dyDescent="0.25">
      <c r="A310" s="62">
        <v>309</v>
      </c>
      <c r="B310" s="66" t="s">
        <v>45</v>
      </c>
      <c r="C310" s="66" t="s">
        <v>443</v>
      </c>
      <c r="D310" s="66" t="s">
        <v>14</v>
      </c>
      <c r="E310" s="67" t="s">
        <v>20</v>
      </c>
      <c r="F310" s="68">
        <v>0</v>
      </c>
      <c r="G310" s="68">
        <v>1</v>
      </c>
      <c r="H310" s="68">
        <v>0</v>
      </c>
      <c r="I310" s="68">
        <v>0</v>
      </c>
    </row>
    <row r="311" spans="1:9" ht="50.1" customHeight="1" x14ac:dyDescent="0.25">
      <c r="A311" s="62">
        <v>310</v>
      </c>
      <c r="B311" s="66" t="s">
        <v>45</v>
      </c>
      <c r="C311" s="66" t="s">
        <v>444</v>
      </c>
      <c r="D311" s="66" t="s">
        <v>15</v>
      </c>
      <c r="E311" s="67" t="s">
        <v>11</v>
      </c>
      <c r="F311" s="68">
        <v>5521348</v>
      </c>
      <c r="G311" s="68">
        <v>5521348</v>
      </c>
      <c r="H311" s="68">
        <v>0</v>
      </c>
      <c r="I311" s="68">
        <v>5521348</v>
      </c>
    </row>
    <row r="312" spans="1:9" ht="50.1" customHeight="1" x14ac:dyDescent="0.25">
      <c r="A312" s="62">
        <v>311</v>
      </c>
      <c r="B312" s="66" t="s">
        <v>46</v>
      </c>
      <c r="C312" s="66" t="s">
        <v>445</v>
      </c>
      <c r="D312" s="66" t="s">
        <v>15</v>
      </c>
      <c r="E312" s="67" t="s">
        <v>12</v>
      </c>
      <c r="F312" s="68">
        <v>157884</v>
      </c>
      <c r="G312" s="68">
        <v>263140</v>
      </c>
      <c r="H312" s="68">
        <v>105256</v>
      </c>
      <c r="I312" s="68">
        <v>0</v>
      </c>
    </row>
    <row r="313" spans="1:9" ht="50.1" customHeight="1" x14ac:dyDescent="0.25">
      <c r="A313" s="62">
        <v>312</v>
      </c>
      <c r="B313" s="66" t="s">
        <v>46</v>
      </c>
      <c r="C313" s="66" t="s">
        <v>446</v>
      </c>
      <c r="D313" s="66" t="s">
        <v>15</v>
      </c>
      <c r="E313" s="67" t="s">
        <v>12</v>
      </c>
      <c r="F313" s="68">
        <v>5261194.4000000004</v>
      </c>
      <c r="G313" s="68">
        <v>25728011.530000001</v>
      </c>
      <c r="H313" s="68">
        <v>20466817.129999999</v>
      </c>
      <c r="I313" s="68">
        <v>3076494.44</v>
      </c>
    </row>
    <row r="314" spans="1:9" ht="50.1" customHeight="1" x14ac:dyDescent="0.25">
      <c r="A314" s="62">
        <v>313</v>
      </c>
      <c r="B314" s="66" t="s">
        <v>46</v>
      </c>
      <c r="C314" s="66" t="s">
        <v>447</v>
      </c>
      <c r="D314" s="66" t="s">
        <v>15</v>
      </c>
      <c r="E314" s="67" t="s">
        <v>19</v>
      </c>
      <c r="F314" s="68">
        <v>1000</v>
      </c>
      <c r="G314" s="68">
        <v>13000000</v>
      </c>
      <c r="H314" s="68">
        <v>0</v>
      </c>
      <c r="I314" s="68">
        <v>0</v>
      </c>
    </row>
    <row r="315" spans="1:9" ht="50.1" customHeight="1" x14ac:dyDescent="0.25">
      <c r="A315" s="62">
        <v>314</v>
      </c>
      <c r="B315" s="66" t="s">
        <v>46</v>
      </c>
      <c r="C315" s="66" t="s">
        <v>448</v>
      </c>
      <c r="D315" s="66" t="s">
        <v>35</v>
      </c>
      <c r="E315" s="67" t="s">
        <v>12</v>
      </c>
      <c r="F315" s="68">
        <v>77000</v>
      </c>
      <c r="G315" s="68">
        <v>1768581.34</v>
      </c>
      <c r="H315" s="68">
        <v>1691581.34</v>
      </c>
      <c r="I315" s="68">
        <v>62850.14</v>
      </c>
    </row>
    <row r="316" spans="1:9" ht="50.1" customHeight="1" x14ac:dyDescent="0.25">
      <c r="A316" s="62">
        <v>315</v>
      </c>
      <c r="B316" s="66" t="s">
        <v>46</v>
      </c>
      <c r="C316" s="66" t="s">
        <v>449</v>
      </c>
      <c r="D316" s="66" t="s">
        <v>35</v>
      </c>
      <c r="E316" s="67" t="s">
        <v>12</v>
      </c>
      <c r="F316" s="68">
        <v>0</v>
      </c>
      <c r="G316" s="68">
        <v>1</v>
      </c>
      <c r="H316" s="68">
        <v>0</v>
      </c>
      <c r="I316" s="68">
        <v>0</v>
      </c>
    </row>
    <row r="317" spans="1:9" ht="50.1" customHeight="1" x14ac:dyDescent="0.25">
      <c r="A317" s="62">
        <v>316</v>
      </c>
      <c r="B317" s="66" t="s">
        <v>46</v>
      </c>
      <c r="C317" s="66" t="s">
        <v>450</v>
      </c>
      <c r="D317" s="66" t="s">
        <v>35</v>
      </c>
      <c r="E317" s="67" t="s">
        <v>12</v>
      </c>
      <c r="F317" s="68">
        <v>45000</v>
      </c>
      <c r="G317" s="68">
        <v>447982.35</v>
      </c>
      <c r="H317" s="68">
        <v>402982.35</v>
      </c>
      <c r="I317" s="68">
        <v>40341.86</v>
      </c>
    </row>
    <row r="318" spans="1:9" ht="50.1" customHeight="1" x14ac:dyDescent="0.25">
      <c r="A318" s="62">
        <v>317</v>
      </c>
      <c r="B318" s="66" t="s">
        <v>47</v>
      </c>
      <c r="C318" s="66" t="s">
        <v>451</v>
      </c>
      <c r="D318" s="66" t="s">
        <v>24</v>
      </c>
      <c r="E318" s="67" t="s">
        <v>12</v>
      </c>
      <c r="F318" s="68">
        <v>226963</v>
      </c>
      <c r="G318" s="68">
        <v>226963</v>
      </c>
      <c r="H318" s="68">
        <v>0</v>
      </c>
      <c r="I318" s="68">
        <v>186642.15</v>
      </c>
    </row>
    <row r="319" spans="1:9" ht="50.1" customHeight="1" x14ac:dyDescent="0.25">
      <c r="A319" s="62">
        <v>318</v>
      </c>
      <c r="B319" s="66" t="s">
        <v>47</v>
      </c>
      <c r="C319" s="66" t="s">
        <v>452</v>
      </c>
      <c r="D319" s="66" t="s">
        <v>24</v>
      </c>
      <c r="E319" s="67" t="s">
        <v>12</v>
      </c>
      <c r="F319" s="68">
        <v>176022</v>
      </c>
      <c r="G319" s="68">
        <v>176022</v>
      </c>
      <c r="H319" s="68">
        <v>0</v>
      </c>
      <c r="I319" s="68">
        <v>142247.87</v>
      </c>
    </row>
    <row r="320" spans="1:9" ht="50.1" customHeight="1" x14ac:dyDescent="0.25">
      <c r="A320" s="62">
        <v>319</v>
      </c>
      <c r="B320" s="66" t="s">
        <v>47</v>
      </c>
      <c r="C320" s="66" t="s">
        <v>453</v>
      </c>
      <c r="D320" s="66" t="s">
        <v>24</v>
      </c>
      <c r="E320" s="67" t="s">
        <v>12</v>
      </c>
      <c r="F320" s="68">
        <v>6996</v>
      </c>
      <c r="G320" s="68">
        <v>6996</v>
      </c>
      <c r="H320" s="68">
        <v>0</v>
      </c>
      <c r="I320" s="68">
        <v>5085.97</v>
      </c>
    </row>
    <row r="321" spans="1:14" ht="50.1" customHeight="1" x14ac:dyDescent="0.25">
      <c r="A321" s="62">
        <v>320</v>
      </c>
      <c r="B321" s="66" t="s">
        <v>47</v>
      </c>
      <c r="C321" s="66" t="s">
        <v>410</v>
      </c>
      <c r="D321" s="66" t="s">
        <v>24</v>
      </c>
      <c r="E321" s="67" t="s">
        <v>12</v>
      </c>
      <c r="F321" s="68">
        <v>19993</v>
      </c>
      <c r="G321" s="68">
        <v>19993</v>
      </c>
      <c r="H321" s="68">
        <v>0</v>
      </c>
      <c r="I321" s="68">
        <v>19993</v>
      </c>
    </row>
    <row r="322" spans="1:14" ht="50.1" customHeight="1" x14ac:dyDescent="0.25">
      <c r="A322" s="62">
        <v>321</v>
      </c>
      <c r="B322" s="66" t="s">
        <v>47</v>
      </c>
      <c r="C322" s="66" t="s">
        <v>454</v>
      </c>
      <c r="D322" s="66" t="s">
        <v>24</v>
      </c>
      <c r="E322" s="67" t="s">
        <v>12</v>
      </c>
      <c r="F322" s="68">
        <v>119991</v>
      </c>
      <c r="G322" s="68">
        <v>119991</v>
      </c>
      <c r="H322" s="68">
        <v>0</v>
      </c>
      <c r="I322" s="68">
        <v>101164</v>
      </c>
    </row>
    <row r="323" spans="1:14" ht="50.1" customHeight="1" x14ac:dyDescent="0.25">
      <c r="A323" s="62">
        <v>322</v>
      </c>
      <c r="B323" s="66" t="s">
        <v>47</v>
      </c>
      <c r="C323" s="66" t="s">
        <v>454</v>
      </c>
      <c r="D323" s="66" t="s">
        <v>24</v>
      </c>
      <c r="E323" s="67" t="s">
        <v>12</v>
      </c>
      <c r="F323" s="68">
        <v>8000</v>
      </c>
      <c r="G323" s="68">
        <v>8000</v>
      </c>
      <c r="H323" s="68">
        <v>0</v>
      </c>
      <c r="I323" s="68">
        <v>6800</v>
      </c>
    </row>
    <row r="324" spans="1:14" ht="50.1" customHeight="1" x14ac:dyDescent="0.25">
      <c r="A324" s="62">
        <v>323</v>
      </c>
      <c r="B324" s="66" t="s">
        <v>47</v>
      </c>
      <c r="C324" s="66" t="s">
        <v>455</v>
      </c>
      <c r="D324" s="66" t="s">
        <v>24</v>
      </c>
      <c r="E324" s="67" t="s">
        <v>12</v>
      </c>
      <c r="F324" s="68">
        <v>49996</v>
      </c>
      <c r="G324" s="68">
        <v>49996</v>
      </c>
      <c r="H324" s="68">
        <v>0</v>
      </c>
      <c r="I324" s="68">
        <v>41157</v>
      </c>
    </row>
    <row r="325" spans="1:14" ht="50.1" customHeight="1" x14ac:dyDescent="0.25">
      <c r="A325" s="62">
        <v>324</v>
      </c>
      <c r="B325" s="66" t="s">
        <v>47</v>
      </c>
      <c r="C325" s="66" t="s">
        <v>456</v>
      </c>
      <c r="D325" s="66" t="s">
        <v>24</v>
      </c>
      <c r="E325" s="67" t="s">
        <v>12</v>
      </c>
      <c r="F325" s="68">
        <v>10992</v>
      </c>
      <c r="G325" s="68">
        <v>10992</v>
      </c>
      <c r="H325" s="68">
        <v>0</v>
      </c>
      <c r="I325" s="68">
        <v>9472</v>
      </c>
    </row>
    <row r="326" spans="1:14" ht="50.1" customHeight="1" x14ac:dyDescent="0.25">
      <c r="A326" s="62">
        <v>325</v>
      </c>
      <c r="B326" s="66" t="s">
        <v>47</v>
      </c>
      <c r="C326" s="66" t="s">
        <v>457</v>
      </c>
      <c r="D326" s="66" t="s">
        <v>24</v>
      </c>
      <c r="E326" s="67" t="s">
        <v>12</v>
      </c>
      <c r="F326" s="68">
        <v>400</v>
      </c>
      <c r="G326" s="68">
        <v>400</v>
      </c>
      <c r="H326" s="68">
        <v>0</v>
      </c>
      <c r="I326" s="68">
        <v>0</v>
      </c>
    </row>
    <row r="327" spans="1:14" ht="61.5" customHeight="1" x14ac:dyDescent="0.25">
      <c r="A327" s="62">
        <v>326</v>
      </c>
      <c r="B327" s="66" t="s">
        <v>48</v>
      </c>
      <c r="C327" s="66" t="s">
        <v>458</v>
      </c>
      <c r="D327" s="66" t="s">
        <v>14</v>
      </c>
      <c r="E327" s="67" t="s">
        <v>11</v>
      </c>
      <c r="F327" s="68">
        <v>95200</v>
      </c>
      <c r="G327" s="68">
        <v>95200</v>
      </c>
      <c r="H327" s="68">
        <v>0</v>
      </c>
      <c r="I327" s="68">
        <v>95200</v>
      </c>
    </row>
    <row r="328" spans="1:14" ht="50.1" customHeight="1" x14ac:dyDescent="0.25">
      <c r="A328" s="62">
        <v>327</v>
      </c>
      <c r="B328" s="66" t="s">
        <v>48</v>
      </c>
      <c r="C328" s="66" t="s">
        <v>459</v>
      </c>
      <c r="D328" s="66" t="s">
        <v>14</v>
      </c>
      <c r="E328" s="67" t="s">
        <v>11</v>
      </c>
      <c r="F328" s="68">
        <v>0</v>
      </c>
      <c r="G328" s="68">
        <v>96800</v>
      </c>
      <c r="H328" s="68">
        <v>0</v>
      </c>
      <c r="I328" s="68">
        <v>0</v>
      </c>
    </row>
    <row r="329" spans="1:14" ht="50.1" customHeight="1" x14ac:dyDescent="0.25">
      <c r="A329" s="62">
        <v>328</v>
      </c>
      <c r="B329" s="66" t="s">
        <v>48</v>
      </c>
      <c r="C329" s="66" t="s">
        <v>460</v>
      </c>
      <c r="D329" s="66" t="s">
        <v>39</v>
      </c>
      <c r="E329" s="67" t="s">
        <v>11</v>
      </c>
      <c r="F329" s="68">
        <v>0</v>
      </c>
      <c r="G329" s="68">
        <v>128500</v>
      </c>
      <c r="H329" s="68">
        <v>0</v>
      </c>
      <c r="I329" s="68">
        <v>0</v>
      </c>
    </row>
    <row r="330" spans="1:14" ht="50.1" customHeight="1" x14ac:dyDescent="0.25">
      <c r="A330" s="62">
        <v>329</v>
      </c>
      <c r="B330" s="66" t="s">
        <v>48</v>
      </c>
      <c r="C330" s="66" t="s">
        <v>461</v>
      </c>
      <c r="D330" s="66" t="s">
        <v>43</v>
      </c>
      <c r="E330" s="67" t="s">
        <v>11</v>
      </c>
      <c r="F330" s="68">
        <v>352900</v>
      </c>
      <c r="G330" s="68">
        <v>352900</v>
      </c>
      <c r="H330" s="68">
        <v>0</v>
      </c>
      <c r="I330" s="68">
        <v>325062.15999999997</v>
      </c>
    </row>
    <row r="331" spans="1:14" ht="50.1" customHeight="1" x14ac:dyDescent="0.25">
      <c r="A331" s="62">
        <v>330</v>
      </c>
      <c r="B331" s="66" t="s">
        <v>48</v>
      </c>
      <c r="C331" s="66" t="s">
        <v>462</v>
      </c>
      <c r="D331" s="66" t="s">
        <v>43</v>
      </c>
      <c r="E331" s="67" t="s">
        <v>11</v>
      </c>
      <c r="F331" s="68">
        <v>140679</v>
      </c>
      <c r="G331" s="68">
        <v>140679</v>
      </c>
      <c r="H331" s="68">
        <v>0</v>
      </c>
      <c r="I331" s="68">
        <v>140679</v>
      </c>
    </row>
    <row r="332" spans="1:14" ht="50.1" customHeight="1" x14ac:dyDescent="0.25">
      <c r="A332" s="62">
        <v>331</v>
      </c>
      <c r="B332" s="66" t="s">
        <v>48</v>
      </c>
      <c r="C332" s="66" t="s">
        <v>463</v>
      </c>
      <c r="D332" s="66" t="s">
        <v>43</v>
      </c>
      <c r="E332" s="67" t="s">
        <v>11</v>
      </c>
      <c r="F332" s="68">
        <v>0</v>
      </c>
      <c r="G332" s="68">
        <v>259000</v>
      </c>
      <c r="H332" s="68">
        <v>0</v>
      </c>
      <c r="I332" s="68">
        <v>0</v>
      </c>
    </row>
    <row r="333" spans="1:14" ht="50.1" customHeight="1" x14ac:dyDescent="0.25">
      <c r="A333" s="62">
        <v>332</v>
      </c>
      <c r="B333" s="66" t="s">
        <v>48</v>
      </c>
      <c r="C333" s="66" t="s">
        <v>464</v>
      </c>
      <c r="D333" s="66" t="s">
        <v>43</v>
      </c>
      <c r="E333" s="67" t="s">
        <v>12</v>
      </c>
      <c r="F333" s="68">
        <v>352300</v>
      </c>
      <c r="G333" s="68">
        <v>352300</v>
      </c>
      <c r="H333" s="68">
        <v>0</v>
      </c>
      <c r="I333" s="68">
        <v>291121.95</v>
      </c>
      <c r="N333" s="3"/>
    </row>
    <row r="334" spans="1:14" ht="50.1" customHeight="1" x14ac:dyDescent="0.25">
      <c r="A334" s="62">
        <v>333</v>
      </c>
      <c r="B334" s="66" t="s">
        <v>48</v>
      </c>
      <c r="C334" s="66" t="s">
        <v>465</v>
      </c>
      <c r="D334" s="66" t="s">
        <v>35</v>
      </c>
      <c r="E334" s="67" t="s">
        <v>12</v>
      </c>
      <c r="F334" s="68">
        <v>0</v>
      </c>
      <c r="G334" s="68">
        <v>344748</v>
      </c>
      <c r="H334" s="68">
        <v>0</v>
      </c>
      <c r="I334" s="68">
        <v>0</v>
      </c>
      <c r="N334" s="3"/>
    </row>
    <row r="335" spans="1:14" ht="58.5" customHeight="1" x14ac:dyDescent="0.25">
      <c r="A335" s="62">
        <v>334</v>
      </c>
      <c r="B335" s="66" t="s">
        <v>48</v>
      </c>
      <c r="C335" s="66" t="s">
        <v>466</v>
      </c>
      <c r="D335" s="66" t="s">
        <v>35</v>
      </c>
      <c r="E335" s="67" t="s">
        <v>12</v>
      </c>
      <c r="F335" s="68">
        <v>0</v>
      </c>
      <c r="G335" s="68">
        <v>229857</v>
      </c>
      <c r="H335" s="68">
        <v>0</v>
      </c>
      <c r="I335" s="68">
        <v>0</v>
      </c>
      <c r="N335" s="3"/>
    </row>
    <row r="336" spans="1:14" ht="42" customHeight="1" x14ac:dyDescent="0.25">
      <c r="A336" s="62">
        <v>335</v>
      </c>
      <c r="B336" s="66" t="s">
        <v>48</v>
      </c>
      <c r="C336" s="66" t="s">
        <v>467</v>
      </c>
      <c r="D336" s="66" t="s">
        <v>35</v>
      </c>
      <c r="E336" s="67" t="s">
        <v>12</v>
      </c>
      <c r="F336" s="68">
        <v>0</v>
      </c>
      <c r="G336" s="68">
        <v>282333</v>
      </c>
      <c r="H336" s="68">
        <v>0</v>
      </c>
      <c r="I336" s="68">
        <v>0</v>
      </c>
    </row>
    <row r="337" spans="1:10" ht="39.75" customHeight="1" x14ac:dyDescent="0.25">
      <c r="A337" s="62">
        <v>336</v>
      </c>
      <c r="B337" s="66" t="s">
        <v>48</v>
      </c>
      <c r="C337" s="69" t="s">
        <v>468</v>
      </c>
      <c r="D337" s="69" t="s">
        <v>470</v>
      </c>
      <c r="E337" s="70" t="s">
        <v>11</v>
      </c>
      <c r="F337" s="71">
        <v>1820975.63</v>
      </c>
      <c r="G337" s="71">
        <v>1820975.63</v>
      </c>
      <c r="H337" s="71">
        <v>0</v>
      </c>
      <c r="I337" s="71">
        <v>1766149.2</v>
      </c>
      <c r="J337" s="3"/>
    </row>
    <row r="338" spans="1:10" ht="36.75" customHeight="1" x14ac:dyDescent="0.25">
      <c r="A338" s="62">
        <v>337</v>
      </c>
      <c r="B338" s="66" t="s">
        <v>48</v>
      </c>
      <c r="C338" s="69" t="s">
        <v>469</v>
      </c>
      <c r="D338" s="69" t="s">
        <v>470</v>
      </c>
      <c r="E338" s="70" t="s">
        <v>11</v>
      </c>
      <c r="F338" s="71">
        <v>1916891.57</v>
      </c>
      <c r="G338" s="71">
        <v>1916891.57</v>
      </c>
      <c r="H338" s="71">
        <v>0</v>
      </c>
      <c r="I338" s="71">
        <v>1642289.43</v>
      </c>
    </row>
    <row r="339" spans="1:10" x14ac:dyDescent="0.25">
      <c r="A339" s="50"/>
      <c r="B339" s="50"/>
      <c r="C339" s="50"/>
      <c r="D339" s="50"/>
      <c r="E339" s="50"/>
      <c r="F339" s="51"/>
      <c r="G339" s="51"/>
      <c r="H339" s="51"/>
      <c r="I339" s="51"/>
    </row>
    <row r="340" spans="1:10" ht="63" customHeight="1" x14ac:dyDescent="0.25">
      <c r="A340" s="50"/>
      <c r="B340" s="50"/>
      <c r="C340" s="50"/>
      <c r="D340" s="50"/>
      <c r="E340" s="50"/>
      <c r="F340" s="51">
        <v>732625560.83000016</v>
      </c>
      <c r="G340" s="51">
        <v>7374562972.1500015</v>
      </c>
      <c r="H340" s="51">
        <v>2395249774.5600019</v>
      </c>
      <c r="I340" s="51">
        <v>385101883.20000017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workbookViewId="0">
      <selection activeCell="L11" sqref="L11"/>
    </sheetView>
  </sheetViews>
  <sheetFormatPr defaultRowHeight="15" x14ac:dyDescent="0.25"/>
  <cols>
    <col min="1" max="1" width="9.42578125" style="18" customWidth="1"/>
    <col min="2" max="2" width="53.7109375" customWidth="1"/>
    <col min="4" max="4" width="15.140625" customWidth="1"/>
    <col min="5" max="5" width="16.140625" customWidth="1"/>
    <col min="6" max="7" width="15.42578125" customWidth="1"/>
    <col min="8" max="8" width="13.7109375" customWidth="1"/>
  </cols>
  <sheetData>
    <row r="2" spans="1:8" ht="18.75" x14ac:dyDescent="0.3">
      <c r="A2" s="52" t="s">
        <v>51</v>
      </c>
      <c r="B2" s="53"/>
      <c r="C2" s="53"/>
      <c r="D2" s="53"/>
      <c r="E2" s="53"/>
      <c r="F2" s="53"/>
      <c r="G2" s="53"/>
      <c r="H2" s="53"/>
    </row>
    <row r="3" spans="1:8" ht="42.75" x14ac:dyDescent="0.25">
      <c r="A3" s="6" t="s">
        <v>52</v>
      </c>
      <c r="B3" s="7" t="s">
        <v>53</v>
      </c>
      <c r="C3" s="7" t="s">
        <v>54</v>
      </c>
      <c r="D3" s="7" t="s">
        <v>55</v>
      </c>
      <c r="E3" s="7" t="s">
        <v>56</v>
      </c>
      <c r="F3" s="7" t="s">
        <v>57</v>
      </c>
      <c r="G3" s="7" t="s">
        <v>58</v>
      </c>
      <c r="H3" s="7" t="s">
        <v>59</v>
      </c>
    </row>
    <row r="4" spans="1:8" x14ac:dyDescent="0.25">
      <c r="A4" s="8"/>
      <c r="B4" s="9" t="s">
        <v>60</v>
      </c>
      <c r="C4" s="10">
        <f>SUM(C5:C27)</f>
        <v>337</v>
      </c>
      <c r="D4" s="11">
        <f t="shared" ref="D4:G4" si="0">SUM(D5:D27)</f>
        <v>732625560.83000016</v>
      </c>
      <c r="E4" s="11">
        <f t="shared" si="0"/>
        <v>7374562972.1499987</v>
      </c>
      <c r="F4" s="11">
        <f t="shared" si="0"/>
        <v>2395249774.5600004</v>
      </c>
      <c r="G4" s="11">
        <f t="shared" si="0"/>
        <v>385101883.19999999</v>
      </c>
      <c r="H4" s="11">
        <f>SUM(G4*100/D4)</f>
        <v>52.564625613623626</v>
      </c>
    </row>
    <row r="5" spans="1:8" ht="30" x14ac:dyDescent="0.25">
      <c r="A5" s="8">
        <v>1</v>
      </c>
      <c r="B5" s="12" t="s">
        <v>9</v>
      </c>
      <c r="C5" s="13">
        <v>25</v>
      </c>
      <c r="D5" s="14">
        <v>96955622.060000002</v>
      </c>
      <c r="E5" s="14">
        <v>291364746.54000002</v>
      </c>
      <c r="F5" s="14">
        <v>194256196.47999999</v>
      </c>
      <c r="G5" s="14">
        <v>51406151.240000002</v>
      </c>
      <c r="H5" s="14">
        <f t="shared" ref="H5:H27" si="1">SUM(G5*100/D5)</f>
        <v>53.020289229012242</v>
      </c>
    </row>
    <row r="6" spans="1:8" ht="30" x14ac:dyDescent="0.25">
      <c r="A6" s="8">
        <v>2</v>
      </c>
      <c r="B6" s="15" t="s">
        <v>13</v>
      </c>
      <c r="C6" s="16">
        <v>7</v>
      </c>
      <c r="D6" s="17">
        <v>31139000</v>
      </c>
      <c r="E6" s="17">
        <v>76639000</v>
      </c>
      <c r="F6" s="17">
        <v>9500000</v>
      </c>
      <c r="G6" s="17">
        <v>24407424.43</v>
      </c>
      <c r="H6" s="14">
        <f t="shared" si="1"/>
        <v>78.382171649699728</v>
      </c>
    </row>
    <row r="7" spans="1:8" x14ac:dyDescent="0.25">
      <c r="A7" s="8">
        <v>3</v>
      </c>
      <c r="B7" s="12" t="s">
        <v>17</v>
      </c>
      <c r="C7" s="13">
        <v>24</v>
      </c>
      <c r="D7" s="14">
        <v>144003000</v>
      </c>
      <c r="E7" s="14">
        <v>2600175000</v>
      </c>
      <c r="F7" s="14">
        <v>1154625000</v>
      </c>
      <c r="G7" s="14">
        <v>122513000</v>
      </c>
      <c r="H7" s="14">
        <f t="shared" si="1"/>
        <v>85.076699790976576</v>
      </c>
    </row>
    <row r="8" spans="1:8" ht="30" x14ac:dyDescent="0.25">
      <c r="A8" s="8">
        <v>4</v>
      </c>
      <c r="B8" s="15" t="s">
        <v>21</v>
      </c>
      <c r="C8" s="16">
        <v>1</v>
      </c>
      <c r="D8" s="17">
        <v>2464000</v>
      </c>
      <c r="E8" s="17">
        <v>209089000</v>
      </c>
      <c r="F8" s="17">
        <v>193331000</v>
      </c>
      <c r="G8" s="17">
        <v>2464000</v>
      </c>
      <c r="H8" s="14">
        <f t="shared" si="1"/>
        <v>100</v>
      </c>
    </row>
    <row r="9" spans="1:8" x14ac:dyDescent="0.25">
      <c r="A9" s="8">
        <v>5</v>
      </c>
      <c r="B9" s="12" t="s">
        <v>22</v>
      </c>
      <c r="C9" s="13">
        <v>19</v>
      </c>
      <c r="D9" s="14">
        <v>51156281</v>
      </c>
      <c r="E9" s="14">
        <v>1145300855.5699999</v>
      </c>
      <c r="F9" s="14">
        <v>207771977.08000001</v>
      </c>
      <c r="G9" s="14">
        <v>8649196.1799999997</v>
      </c>
      <c r="H9" s="14">
        <f t="shared" si="1"/>
        <v>16.907398291912582</v>
      </c>
    </row>
    <row r="10" spans="1:8" x14ac:dyDescent="0.25">
      <c r="A10" s="8">
        <v>6</v>
      </c>
      <c r="B10" s="15" t="s">
        <v>23</v>
      </c>
      <c r="C10" s="16">
        <v>48</v>
      </c>
      <c r="D10" s="17">
        <v>66432317</v>
      </c>
      <c r="E10" s="17">
        <v>1427579593</v>
      </c>
      <c r="F10" s="17">
        <v>328535742</v>
      </c>
      <c r="G10" s="17">
        <v>25719316</v>
      </c>
      <c r="H10" s="14">
        <f t="shared" si="1"/>
        <v>38.715066945504852</v>
      </c>
    </row>
    <row r="11" spans="1:8" x14ac:dyDescent="0.25">
      <c r="A11" s="8">
        <v>7</v>
      </c>
      <c r="B11" s="12" t="s">
        <v>25</v>
      </c>
      <c r="C11" s="13">
        <v>17</v>
      </c>
      <c r="D11" s="14">
        <v>126424212</v>
      </c>
      <c r="E11" s="14">
        <v>211692335.21000001</v>
      </c>
      <c r="F11" s="14">
        <v>85268119</v>
      </c>
      <c r="G11" s="14">
        <v>53260766</v>
      </c>
      <c r="H11" s="14">
        <f t="shared" si="1"/>
        <v>42.128612199694786</v>
      </c>
    </row>
    <row r="12" spans="1:8" ht="30" x14ac:dyDescent="0.25">
      <c r="A12" s="8">
        <v>8</v>
      </c>
      <c r="B12" s="15" t="s">
        <v>28</v>
      </c>
      <c r="C12" s="16">
        <v>5</v>
      </c>
      <c r="D12" s="17">
        <v>31450458.899999999</v>
      </c>
      <c r="E12" s="17">
        <v>31450458.899999999</v>
      </c>
      <c r="F12" s="17">
        <v>0</v>
      </c>
      <c r="G12" s="17">
        <v>8574121</v>
      </c>
      <c r="H12" s="14">
        <f t="shared" si="1"/>
        <v>27.262308086703307</v>
      </c>
    </row>
    <row r="13" spans="1:8" x14ac:dyDescent="0.25">
      <c r="A13" s="8">
        <v>9</v>
      </c>
      <c r="B13" s="12" t="s">
        <v>29</v>
      </c>
      <c r="C13" s="13">
        <v>20</v>
      </c>
      <c r="D13" s="14">
        <v>41786000</v>
      </c>
      <c r="E13" s="14">
        <v>232690000</v>
      </c>
      <c r="F13" s="14">
        <v>50494000</v>
      </c>
      <c r="G13" s="14">
        <v>13077776.59</v>
      </c>
      <c r="H13" s="14">
        <f t="shared" si="1"/>
        <v>31.297029124587183</v>
      </c>
    </row>
    <row r="14" spans="1:8" x14ac:dyDescent="0.25">
      <c r="A14" s="8">
        <v>10</v>
      </c>
      <c r="B14" s="15" t="s">
        <v>32</v>
      </c>
      <c r="C14" s="16">
        <v>21</v>
      </c>
      <c r="D14" s="17">
        <v>11877094.08</v>
      </c>
      <c r="E14" s="17">
        <v>21714067.399999999</v>
      </c>
      <c r="F14" s="17">
        <v>9096971.9199999999</v>
      </c>
      <c r="G14" s="17">
        <v>2372562.59</v>
      </c>
      <c r="H14" s="14">
        <f t="shared" si="1"/>
        <v>19.975951811269983</v>
      </c>
    </row>
    <row r="15" spans="1:8" x14ac:dyDescent="0.25">
      <c r="A15" s="8">
        <v>11</v>
      </c>
      <c r="B15" s="12" t="s">
        <v>33</v>
      </c>
      <c r="C15" s="13">
        <v>7</v>
      </c>
      <c r="D15" s="14">
        <v>18273000</v>
      </c>
      <c r="E15" s="14">
        <v>18273000</v>
      </c>
      <c r="F15" s="14">
        <v>0</v>
      </c>
      <c r="G15" s="14">
        <v>11868000</v>
      </c>
      <c r="H15" s="14">
        <f t="shared" si="1"/>
        <v>64.948284353964866</v>
      </c>
    </row>
    <row r="16" spans="1:8" x14ac:dyDescent="0.25">
      <c r="A16" s="8">
        <v>12</v>
      </c>
      <c r="B16" s="15" t="s">
        <v>34</v>
      </c>
      <c r="C16" s="16">
        <v>3</v>
      </c>
      <c r="D16" s="17">
        <v>575000</v>
      </c>
      <c r="E16" s="17">
        <v>575000</v>
      </c>
      <c r="F16" s="17">
        <v>0</v>
      </c>
      <c r="G16" s="17">
        <v>13800</v>
      </c>
      <c r="H16" s="14">
        <f t="shared" si="1"/>
        <v>2.4</v>
      </c>
    </row>
    <row r="17" spans="1:8" x14ac:dyDescent="0.25">
      <c r="A17" s="8">
        <v>13</v>
      </c>
      <c r="B17" s="12" t="s">
        <v>36</v>
      </c>
      <c r="C17" s="13">
        <v>1</v>
      </c>
      <c r="D17" s="14">
        <v>100000</v>
      </c>
      <c r="E17" s="14">
        <v>100000</v>
      </c>
      <c r="F17" s="14">
        <v>0</v>
      </c>
      <c r="G17" s="14">
        <v>50000</v>
      </c>
      <c r="H17" s="14">
        <f t="shared" si="1"/>
        <v>50</v>
      </c>
    </row>
    <row r="18" spans="1:8" x14ac:dyDescent="0.25">
      <c r="A18" s="8">
        <v>14</v>
      </c>
      <c r="B18" s="15" t="s">
        <v>37</v>
      </c>
      <c r="C18" s="16">
        <v>2</v>
      </c>
      <c r="D18" s="17">
        <v>11415000</v>
      </c>
      <c r="E18" s="17">
        <v>11415000</v>
      </c>
      <c r="F18" s="17">
        <v>0</v>
      </c>
      <c r="G18" s="17">
        <v>906429</v>
      </c>
      <c r="H18" s="14">
        <f t="shared" si="1"/>
        <v>7.9406833114323261</v>
      </c>
    </row>
    <row r="19" spans="1:8" x14ac:dyDescent="0.25">
      <c r="A19" s="8">
        <v>15</v>
      </c>
      <c r="B19" s="12" t="s">
        <v>38</v>
      </c>
      <c r="C19" s="13">
        <v>3</v>
      </c>
      <c r="D19" s="14">
        <v>0</v>
      </c>
      <c r="E19" s="14">
        <v>709510000</v>
      </c>
      <c r="F19" s="14">
        <v>0</v>
      </c>
      <c r="G19" s="14">
        <v>0</v>
      </c>
      <c r="H19" s="14">
        <v>0</v>
      </c>
    </row>
    <row r="20" spans="1:8" x14ac:dyDescent="0.25">
      <c r="A20" s="8">
        <v>16</v>
      </c>
      <c r="B20" s="15" t="s">
        <v>40</v>
      </c>
      <c r="C20" s="16">
        <v>31</v>
      </c>
      <c r="D20" s="17">
        <v>69752781.829999998</v>
      </c>
      <c r="E20" s="17">
        <v>208446893.44</v>
      </c>
      <c r="F20" s="17">
        <v>83853687.689999998</v>
      </c>
      <c r="G20" s="17">
        <v>34588683.640000001</v>
      </c>
      <c r="H20" s="14">
        <f t="shared" si="1"/>
        <v>49.587532901983472</v>
      </c>
    </row>
    <row r="21" spans="1:8" x14ac:dyDescent="0.25">
      <c r="A21" s="8">
        <v>17</v>
      </c>
      <c r="B21" s="12" t="s">
        <v>41</v>
      </c>
      <c r="C21" s="13">
        <v>25</v>
      </c>
      <c r="D21" s="14">
        <v>390062.36</v>
      </c>
      <c r="E21" s="14">
        <v>50006588.93</v>
      </c>
      <c r="F21" s="14">
        <v>44753723.57</v>
      </c>
      <c r="G21" s="14">
        <v>390062.36</v>
      </c>
      <c r="H21" s="14">
        <f t="shared" si="1"/>
        <v>100</v>
      </c>
    </row>
    <row r="22" spans="1:8" x14ac:dyDescent="0.25">
      <c r="A22" s="8">
        <v>18</v>
      </c>
      <c r="B22" s="15" t="s">
        <v>42</v>
      </c>
      <c r="C22" s="16">
        <v>7</v>
      </c>
      <c r="D22" s="17">
        <v>552000</v>
      </c>
      <c r="E22" s="17">
        <v>47843573.740000002</v>
      </c>
      <c r="F22" s="17">
        <v>11096720</v>
      </c>
      <c r="G22" s="17">
        <v>0</v>
      </c>
      <c r="H22" s="14">
        <f t="shared" si="1"/>
        <v>0</v>
      </c>
    </row>
    <row r="23" spans="1:8" x14ac:dyDescent="0.25">
      <c r="A23" s="8">
        <v>19</v>
      </c>
      <c r="B23" s="12" t="s">
        <v>44</v>
      </c>
      <c r="C23" s="13">
        <v>14</v>
      </c>
      <c r="D23" s="14">
        <v>1331204</v>
      </c>
      <c r="E23" s="14">
        <v>1331204</v>
      </c>
      <c r="F23" s="14">
        <v>0</v>
      </c>
      <c r="G23" s="14">
        <v>1179694</v>
      </c>
      <c r="H23" s="14">
        <f t="shared" si="1"/>
        <v>88.618573862458348</v>
      </c>
    </row>
    <row r="24" spans="1:8" x14ac:dyDescent="0.25">
      <c r="A24" s="8">
        <v>20</v>
      </c>
      <c r="B24" s="15" t="s">
        <v>45</v>
      </c>
      <c r="C24" s="16">
        <v>30</v>
      </c>
      <c r="D24" s="17">
        <v>15708150</v>
      </c>
      <c r="E24" s="17">
        <v>31519402</v>
      </c>
      <c r="F24" s="17">
        <v>0</v>
      </c>
      <c r="G24" s="17">
        <v>15708150</v>
      </c>
      <c r="H24" s="14">
        <f t="shared" si="1"/>
        <v>100</v>
      </c>
    </row>
    <row r="25" spans="1:8" x14ac:dyDescent="0.25">
      <c r="A25" s="8">
        <v>21</v>
      </c>
      <c r="B25" s="12" t="s">
        <v>46</v>
      </c>
      <c r="C25" s="13">
        <v>6</v>
      </c>
      <c r="D25" s="14">
        <v>5542078.4000000004</v>
      </c>
      <c r="E25" s="14">
        <v>41207716.219999999</v>
      </c>
      <c r="F25" s="14">
        <v>22666636.82</v>
      </c>
      <c r="G25" s="14">
        <v>3179686.44</v>
      </c>
      <c r="H25" s="14">
        <f t="shared" si="1"/>
        <v>57.373537696615763</v>
      </c>
    </row>
    <row r="26" spans="1:8" ht="30" x14ac:dyDescent="0.25">
      <c r="A26" s="8">
        <v>22</v>
      </c>
      <c r="B26" s="15" t="s">
        <v>47</v>
      </c>
      <c r="C26" s="16">
        <v>9</v>
      </c>
      <c r="D26" s="17">
        <v>619353</v>
      </c>
      <c r="E26" s="17">
        <v>619353</v>
      </c>
      <c r="F26" s="17">
        <v>0</v>
      </c>
      <c r="G26" s="17">
        <v>512561.99</v>
      </c>
      <c r="H26" s="14">
        <f t="shared" si="1"/>
        <v>82.757650322191054</v>
      </c>
    </row>
    <row r="27" spans="1:8" ht="30" x14ac:dyDescent="0.25">
      <c r="A27" s="8">
        <v>23</v>
      </c>
      <c r="B27" s="12" t="s">
        <v>48</v>
      </c>
      <c r="C27" s="13">
        <v>12</v>
      </c>
      <c r="D27" s="14">
        <v>4678946.2</v>
      </c>
      <c r="E27" s="14">
        <v>6020184.2000000002</v>
      </c>
      <c r="F27" s="14">
        <v>0</v>
      </c>
      <c r="G27" s="14">
        <v>4260501.74</v>
      </c>
      <c r="H27" s="14">
        <f t="shared" si="1"/>
        <v>91.05686532578639</v>
      </c>
    </row>
    <row r="28" spans="1:8" x14ac:dyDescent="0.25">
      <c r="C28" s="19"/>
    </row>
  </sheetData>
  <mergeCells count="1"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K26" sqref="K26"/>
    </sheetView>
  </sheetViews>
  <sheetFormatPr defaultRowHeight="15" x14ac:dyDescent="0.25"/>
  <cols>
    <col min="1" max="1" width="21.28515625" customWidth="1"/>
    <col min="2" max="2" width="16" style="18" customWidth="1"/>
    <col min="3" max="3" width="22.140625" customWidth="1"/>
    <col min="4" max="4" width="24.5703125" customWidth="1"/>
    <col min="5" max="5" width="30.140625" customWidth="1"/>
    <col min="6" max="6" width="23.140625" customWidth="1"/>
  </cols>
  <sheetData>
    <row r="1" spans="1:10" ht="22.5" x14ac:dyDescent="0.25">
      <c r="A1" s="54" t="s">
        <v>61</v>
      </c>
      <c r="B1" s="54"/>
      <c r="C1" s="54"/>
      <c r="D1" s="54"/>
      <c r="E1" s="54"/>
      <c r="F1" s="54"/>
    </row>
    <row r="2" spans="1:10" ht="31.5" x14ac:dyDescent="0.25">
      <c r="A2" s="20" t="s">
        <v>62</v>
      </c>
      <c r="B2" s="21" t="s">
        <v>54</v>
      </c>
      <c r="C2" s="22" t="s">
        <v>63</v>
      </c>
      <c r="D2" s="22" t="s">
        <v>64</v>
      </c>
      <c r="E2" s="22" t="s">
        <v>65</v>
      </c>
      <c r="F2" s="22" t="s">
        <v>66</v>
      </c>
    </row>
    <row r="3" spans="1:10" ht="15.75" x14ac:dyDescent="0.25">
      <c r="A3" s="23" t="s">
        <v>60</v>
      </c>
      <c r="B3" s="24">
        <f ca="1">SUBTOTAL(109,Table1[Proje Sayısı])</f>
        <v>366</v>
      </c>
      <c r="C3" s="24">
        <f ca="1">SUBTOTAL(109,Table1[Toplam Yıl
 Ödeneği])</f>
        <v>969888931.35999978</v>
      </c>
      <c r="D3" s="24">
        <f ca="1">SUBTOTAL(109,Table1[Toplam Proje
 Tutarı])</f>
        <v>7867193334.1300011</v>
      </c>
      <c r="E3" s="24">
        <f ca="1">SUBTOTAL(109,Table1[Önceki Yıllar 
Toplam Harcaması])</f>
        <v>2557348466.6000004</v>
      </c>
      <c r="F3" s="24">
        <f ca="1">SUBTOTAL(109,Table1[Yılı Harcama 
Tutarı])</f>
        <v>536571296.98000014</v>
      </c>
    </row>
    <row r="4" spans="1:10" ht="15.75" x14ac:dyDescent="0.25">
      <c r="A4" s="25" t="s">
        <v>67</v>
      </c>
      <c r="B4" s="26">
        <v>63</v>
      </c>
      <c r="C4" s="27">
        <v>360942816.35000002</v>
      </c>
      <c r="D4" s="27">
        <v>2929281910.0799999</v>
      </c>
      <c r="E4" s="27">
        <v>1415061703.7</v>
      </c>
      <c r="F4" s="27">
        <v>189275085.56999999</v>
      </c>
    </row>
    <row r="5" spans="1:10" ht="15.75" x14ac:dyDescent="0.25">
      <c r="A5" s="25" t="s">
        <v>68</v>
      </c>
      <c r="B5" s="26">
        <v>50</v>
      </c>
      <c r="C5" s="27">
        <v>302899745.94999999</v>
      </c>
      <c r="D5" s="27">
        <v>2465474011.7199998</v>
      </c>
      <c r="E5" s="27">
        <v>561235282.90999997</v>
      </c>
      <c r="F5" s="27">
        <v>209765828.27000001</v>
      </c>
    </row>
    <row r="6" spans="1:10" ht="15.75" x14ac:dyDescent="0.25">
      <c r="A6" s="25" t="s">
        <v>69</v>
      </c>
      <c r="B6" s="26">
        <v>19</v>
      </c>
      <c r="C6" s="27">
        <v>33923637.640000001</v>
      </c>
      <c r="D6" s="27">
        <v>509174545.63999999</v>
      </c>
      <c r="E6" s="27">
        <v>138983517.77000001</v>
      </c>
      <c r="F6" s="27">
        <v>16307953.33</v>
      </c>
    </row>
    <row r="7" spans="1:10" ht="15.75" x14ac:dyDescent="0.25">
      <c r="A7" s="25" t="s">
        <v>70</v>
      </c>
      <c r="B7" s="26">
        <v>28</v>
      </c>
      <c r="C7" s="27">
        <v>76692808.909999996</v>
      </c>
      <c r="D7" s="27">
        <v>484150474.5</v>
      </c>
      <c r="E7" s="27">
        <v>88604124.590000004</v>
      </c>
      <c r="F7" s="27">
        <v>26449203.23</v>
      </c>
    </row>
    <row r="8" spans="1:10" ht="15.75" x14ac:dyDescent="0.25">
      <c r="A8" s="25" t="s">
        <v>71</v>
      </c>
      <c r="B8" s="26">
        <v>18</v>
      </c>
      <c r="C8" s="27">
        <v>23763072.530000001</v>
      </c>
      <c r="D8" s="27">
        <v>335004320.67000002</v>
      </c>
      <c r="E8" s="27">
        <v>61275553.140000001</v>
      </c>
      <c r="F8" s="27">
        <v>15234733.810000001</v>
      </c>
      <c r="J8" s="28"/>
    </row>
    <row r="9" spans="1:10" ht="15.75" x14ac:dyDescent="0.25">
      <c r="A9" s="25" t="s">
        <v>72</v>
      </c>
      <c r="B9" s="26">
        <v>17</v>
      </c>
      <c r="C9" s="27">
        <v>20366628.059999999</v>
      </c>
      <c r="D9" s="27">
        <v>193967845.02000001</v>
      </c>
      <c r="E9" s="27">
        <v>63027010.960000001</v>
      </c>
      <c r="F9" s="27">
        <v>16450235.24</v>
      </c>
    </row>
    <row r="10" spans="1:10" ht="15.75" x14ac:dyDescent="0.25">
      <c r="A10" s="25" t="s">
        <v>73</v>
      </c>
      <c r="B10" s="26">
        <v>19</v>
      </c>
      <c r="C10" s="27">
        <v>22889969.59</v>
      </c>
      <c r="D10" s="27">
        <v>169060884.63</v>
      </c>
      <c r="E10" s="27">
        <v>81144776.329999998</v>
      </c>
      <c r="F10" s="27">
        <v>13671745.289999999</v>
      </c>
    </row>
    <row r="11" spans="1:10" ht="15.75" x14ac:dyDescent="0.25">
      <c r="A11" s="25" t="s">
        <v>74</v>
      </c>
      <c r="B11" s="26">
        <v>6</v>
      </c>
      <c r="C11" s="27">
        <v>9020561</v>
      </c>
      <c r="D11" s="27">
        <v>167810901</v>
      </c>
      <c r="E11" s="27">
        <v>4000</v>
      </c>
      <c r="F11" s="27">
        <v>3803182</v>
      </c>
    </row>
    <row r="12" spans="1:10" ht="15.75" x14ac:dyDescent="0.25">
      <c r="A12" s="25" t="s">
        <v>75</v>
      </c>
      <c r="B12" s="26">
        <v>24</v>
      </c>
      <c r="C12" s="27">
        <v>25375375.120000001</v>
      </c>
      <c r="D12" s="27">
        <v>124952363</v>
      </c>
      <c r="E12" s="27">
        <v>31510395.140000001</v>
      </c>
      <c r="F12" s="27">
        <v>11139433.42</v>
      </c>
    </row>
    <row r="13" spans="1:10" ht="15.75" x14ac:dyDescent="0.25">
      <c r="A13" s="25" t="s">
        <v>76</v>
      </c>
      <c r="B13" s="26">
        <v>43</v>
      </c>
      <c r="C13" s="27">
        <v>47114360.409999996</v>
      </c>
      <c r="D13" s="27">
        <v>108698308.67</v>
      </c>
      <c r="E13" s="27">
        <v>17917683.260000002</v>
      </c>
      <c r="F13" s="27">
        <v>12833376.07</v>
      </c>
    </row>
    <row r="14" spans="1:10" ht="15.75" x14ac:dyDescent="0.25">
      <c r="A14" s="25" t="s">
        <v>77</v>
      </c>
      <c r="B14" s="26">
        <v>5</v>
      </c>
      <c r="C14" s="27">
        <v>5000227.3600000003</v>
      </c>
      <c r="D14" s="27">
        <v>103961107.93000001</v>
      </c>
      <c r="E14" s="27">
        <v>23952240.57</v>
      </c>
      <c r="F14" s="27">
        <v>2830513.36</v>
      </c>
    </row>
    <row r="15" spans="1:10" ht="15.75" x14ac:dyDescent="0.25">
      <c r="A15" s="25" t="s">
        <v>78</v>
      </c>
      <c r="B15" s="26">
        <v>19</v>
      </c>
      <c r="C15" s="27">
        <v>9088382.5299999993</v>
      </c>
      <c r="D15" s="27">
        <v>77482312.019999996</v>
      </c>
      <c r="E15" s="27">
        <v>4625024.08</v>
      </c>
      <c r="F15" s="27">
        <v>4626875.32</v>
      </c>
    </row>
    <row r="16" spans="1:10" ht="15.75" x14ac:dyDescent="0.25">
      <c r="A16" s="25" t="s">
        <v>79</v>
      </c>
      <c r="B16" s="26">
        <v>14</v>
      </c>
      <c r="C16" s="27">
        <v>9431297.6400000006</v>
      </c>
      <c r="D16" s="27">
        <v>71314487.620000005</v>
      </c>
      <c r="E16" s="27">
        <v>16349328.98</v>
      </c>
      <c r="F16" s="27">
        <v>8608965.7400000002</v>
      </c>
    </row>
    <row r="17" spans="1:6" ht="15.75" x14ac:dyDescent="0.25">
      <c r="A17" s="25" t="s">
        <v>80</v>
      </c>
      <c r="B17" s="26">
        <v>18</v>
      </c>
      <c r="C17" s="27">
        <v>11231839.6</v>
      </c>
      <c r="D17" s="27">
        <v>38995904.700000003</v>
      </c>
      <c r="E17" s="27">
        <v>9114997.0099999998</v>
      </c>
      <c r="F17" s="27">
        <v>3367515.48</v>
      </c>
    </row>
    <row r="18" spans="1:6" ht="15.75" x14ac:dyDescent="0.25">
      <c r="A18" s="25" t="s">
        <v>81</v>
      </c>
      <c r="B18" s="26">
        <v>11</v>
      </c>
      <c r="C18" s="27">
        <v>2773386.4</v>
      </c>
      <c r="D18" s="27">
        <v>30338487.059999999</v>
      </c>
      <c r="E18" s="27">
        <v>20227497.66</v>
      </c>
      <c r="F18" s="27">
        <v>632473.37</v>
      </c>
    </row>
    <row r="19" spans="1:6" ht="15.75" x14ac:dyDescent="0.25">
      <c r="A19" s="25" t="s">
        <v>82</v>
      </c>
      <c r="B19" s="26">
        <v>5</v>
      </c>
      <c r="C19" s="27">
        <v>1313842.27</v>
      </c>
      <c r="D19" s="27">
        <v>28837307.870000001</v>
      </c>
      <c r="E19" s="27">
        <v>24024465.5</v>
      </c>
      <c r="F19" s="27">
        <v>859903.76</v>
      </c>
    </row>
    <row r="20" spans="1:6" ht="15.75" x14ac:dyDescent="0.25">
      <c r="A20" s="25" t="s">
        <v>83</v>
      </c>
      <c r="B20" s="26">
        <v>2</v>
      </c>
      <c r="C20" s="27">
        <v>10001</v>
      </c>
      <c r="D20" s="27">
        <v>20400000</v>
      </c>
      <c r="E20" s="27">
        <v>78744</v>
      </c>
      <c r="F20" s="27">
        <v>0</v>
      </c>
    </row>
    <row r="21" spans="1:6" ht="15.75" x14ac:dyDescent="0.25">
      <c r="A21" s="25" t="s">
        <v>84</v>
      </c>
      <c r="B21" s="26">
        <v>5</v>
      </c>
      <c r="C21" s="27">
        <v>8050979</v>
      </c>
      <c r="D21" s="27">
        <v>8288162</v>
      </c>
      <c r="E21" s="27">
        <v>212121</v>
      </c>
      <c r="F21" s="27">
        <v>714273.72</v>
      </c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F22" sqref="F22"/>
    </sheetView>
  </sheetViews>
  <sheetFormatPr defaultRowHeight="15" x14ac:dyDescent="0.25"/>
  <cols>
    <col min="1" max="1" width="35" customWidth="1"/>
    <col min="2" max="2" width="13.5703125" customWidth="1"/>
    <col min="3" max="3" width="17" customWidth="1"/>
    <col min="4" max="4" width="16" customWidth="1"/>
    <col min="5" max="5" width="17.28515625" customWidth="1"/>
    <col min="6" max="6" width="15.5703125" customWidth="1"/>
    <col min="7" max="7" width="13.5703125" customWidth="1"/>
  </cols>
  <sheetData>
    <row r="2" spans="1:7" ht="22.5" x14ac:dyDescent="0.25">
      <c r="A2" s="55" t="s">
        <v>85</v>
      </c>
      <c r="B2" s="55"/>
      <c r="C2" s="55"/>
      <c r="D2" s="55"/>
      <c r="E2" s="55"/>
      <c r="F2" s="55"/>
      <c r="G2" s="55"/>
    </row>
    <row r="3" spans="1:7" s="31" customFormat="1" ht="47.25" x14ac:dyDescent="0.25">
      <c r="A3" s="29" t="s">
        <v>86</v>
      </c>
      <c r="B3" s="30" t="s">
        <v>54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87</v>
      </c>
    </row>
    <row r="4" spans="1:7" s="31" customFormat="1" ht="15.75" x14ac:dyDescent="0.25">
      <c r="A4" s="32" t="s">
        <v>60</v>
      </c>
      <c r="B4" s="33">
        <f>SUM(B5:B15)</f>
        <v>366</v>
      </c>
      <c r="C4" s="33">
        <f t="shared" ref="C4:F4" si="0">SUM(C5:C15)</f>
        <v>969888931.3599999</v>
      </c>
      <c r="D4" s="33">
        <f t="shared" si="0"/>
        <v>7867193334.1299992</v>
      </c>
      <c r="E4" s="33">
        <f t="shared" si="0"/>
        <v>2557348466.5999999</v>
      </c>
      <c r="F4" s="33">
        <f t="shared" si="0"/>
        <v>536571296.98000002</v>
      </c>
      <c r="G4" s="33">
        <f>Table13[[#This Row],[Yılı Harcama Tutarı]]*100/Table13[[#This Row],[Toplam Yıl Ödeneği]]</f>
        <v>55.322963241534033</v>
      </c>
    </row>
    <row r="5" spans="1:7" ht="15.75" x14ac:dyDescent="0.25">
      <c r="A5" s="34" t="s">
        <v>50</v>
      </c>
      <c r="B5" s="35">
        <v>50</v>
      </c>
      <c r="C5" s="36">
        <v>270709639.19999999</v>
      </c>
      <c r="D5" s="36">
        <v>4145746019.71</v>
      </c>
      <c r="E5" s="36">
        <v>1654623549.0799999</v>
      </c>
      <c r="F5" s="36">
        <v>172023851.25999999</v>
      </c>
      <c r="G5" s="37">
        <f>Table13[[#This Row],[Yılı Harcama Tutarı]]*100/Table13[[#This Row],[Toplam Yıl Ödeneği]]</f>
        <v>63.545521233881502</v>
      </c>
    </row>
    <row r="6" spans="1:7" ht="15.75" x14ac:dyDescent="0.25">
      <c r="A6" s="34" t="s">
        <v>24</v>
      </c>
      <c r="B6" s="35">
        <v>81</v>
      </c>
      <c r="C6" s="36">
        <v>86657874</v>
      </c>
      <c r="D6" s="36">
        <v>1455852150</v>
      </c>
      <c r="E6" s="36">
        <v>328535742</v>
      </c>
      <c r="F6" s="36">
        <v>39279571.990000002</v>
      </c>
      <c r="G6" s="37">
        <f>Table13[[#This Row],[Yılı Harcama Tutarı]]*100/Table13[[#This Row],[Toplam Yıl Ödeneği]]</f>
        <v>45.3271816823016</v>
      </c>
    </row>
    <row r="7" spans="1:7" ht="15.75" x14ac:dyDescent="0.25">
      <c r="A7" s="34" t="s">
        <v>39</v>
      </c>
      <c r="B7" s="35">
        <v>7</v>
      </c>
      <c r="C7" s="36">
        <v>141853253.5</v>
      </c>
      <c r="D7" s="36">
        <v>981413474.58000004</v>
      </c>
      <c r="E7" s="36">
        <v>60601274.229999997</v>
      </c>
      <c r="F7" s="36">
        <v>108082562.15000001</v>
      </c>
      <c r="G7" s="37">
        <f>Table13[[#This Row],[Yılı Harcama Tutarı]]*100/Table13[[#This Row],[Toplam Yıl Ödeneği]]</f>
        <v>76.193220446649818</v>
      </c>
    </row>
    <row r="8" spans="1:7" ht="15.75" x14ac:dyDescent="0.25">
      <c r="A8" s="34" t="s">
        <v>15</v>
      </c>
      <c r="B8" s="35">
        <v>59</v>
      </c>
      <c r="C8" s="36">
        <v>108815659.33</v>
      </c>
      <c r="D8" s="36">
        <v>335145585.67000002</v>
      </c>
      <c r="E8" s="36">
        <v>122250501.41</v>
      </c>
      <c r="F8" s="36">
        <v>56211411.810000002</v>
      </c>
      <c r="G8" s="37">
        <f>Table13[[#This Row],[Yılı Harcama Tutarı]]*100/Table13[[#This Row],[Toplam Yıl Ödeneği]]</f>
        <v>51.657465622232152</v>
      </c>
    </row>
    <row r="9" spans="1:7" ht="15.75" x14ac:dyDescent="0.25">
      <c r="A9" s="34" t="s">
        <v>49</v>
      </c>
      <c r="B9" s="35">
        <v>75</v>
      </c>
      <c r="C9" s="36">
        <v>164253543.00999999</v>
      </c>
      <c r="D9" s="36">
        <v>308036084.37</v>
      </c>
      <c r="E9" s="36">
        <v>97808484.519999996</v>
      </c>
      <c r="F9" s="36">
        <v>73947695.609999999</v>
      </c>
      <c r="G9" s="37">
        <f>Table13[[#This Row],[Yılı Harcama Tutarı]]*100/Table13[[#This Row],[Toplam Yıl Ödeneği]]</f>
        <v>45.02045694411472</v>
      </c>
    </row>
    <row r="10" spans="1:7" ht="15.75" x14ac:dyDescent="0.25">
      <c r="A10" s="34" t="s">
        <v>10</v>
      </c>
      <c r="B10" s="35">
        <v>26</v>
      </c>
      <c r="C10" s="36">
        <v>98469562.060000002</v>
      </c>
      <c r="D10" s="36">
        <v>292878686.54000002</v>
      </c>
      <c r="E10" s="36">
        <v>194256196.47999999</v>
      </c>
      <c r="F10" s="36">
        <v>51406151.240000002</v>
      </c>
      <c r="G10" s="37">
        <f>Table13[[#This Row],[Yılı Harcama Tutarı]]*100/Table13[[#This Row],[Toplam Yıl Ödeneği]]</f>
        <v>52.205118175174711</v>
      </c>
    </row>
    <row r="11" spans="1:7" ht="15.75" x14ac:dyDescent="0.25">
      <c r="A11" s="34" t="s">
        <v>30</v>
      </c>
      <c r="B11" s="35">
        <v>20</v>
      </c>
      <c r="C11" s="36">
        <v>41786000</v>
      </c>
      <c r="D11" s="36">
        <v>232690000</v>
      </c>
      <c r="E11" s="36">
        <v>50494000</v>
      </c>
      <c r="F11" s="36">
        <v>13077776.59</v>
      </c>
      <c r="G11" s="37">
        <f>Table13[[#This Row],[Yılı Harcama Tutarı]]*100/Table13[[#This Row],[Toplam Yıl Ödeneği]]</f>
        <v>31.297029124587183</v>
      </c>
    </row>
    <row r="12" spans="1:7" ht="15.75" x14ac:dyDescent="0.25">
      <c r="A12" s="34" t="s">
        <v>16</v>
      </c>
      <c r="B12" s="35">
        <v>26</v>
      </c>
      <c r="C12" s="36">
        <v>12810062.359999999</v>
      </c>
      <c r="D12" s="36">
        <v>62926588.93</v>
      </c>
      <c r="E12" s="36">
        <v>44753723.57</v>
      </c>
      <c r="F12" s="36">
        <v>12151671.220000001</v>
      </c>
      <c r="G12" s="37">
        <f>Table13[[#This Row],[Yılı Harcama Tutarı]]*100/Table13[[#This Row],[Toplam Yıl Ödeneği]]</f>
        <v>94.860359602496118</v>
      </c>
    </row>
    <row r="13" spans="1:7" ht="15.75" x14ac:dyDescent="0.25">
      <c r="A13" s="34" t="s">
        <v>27</v>
      </c>
      <c r="B13" s="35">
        <v>8</v>
      </c>
      <c r="C13" s="36">
        <v>43365458.899999999</v>
      </c>
      <c r="D13" s="36">
        <v>44694458.899999999</v>
      </c>
      <c r="E13" s="36">
        <v>0</v>
      </c>
      <c r="F13" s="36">
        <v>9480550</v>
      </c>
      <c r="G13" s="37">
        <f>Table13[[#This Row],[Yılı Harcama Tutarı]]*100/Table13[[#This Row],[Toplam Yıl Ödeneği]]</f>
        <v>21.861984723514595</v>
      </c>
    </row>
    <row r="14" spans="1:7" ht="15.75" x14ac:dyDescent="0.25">
      <c r="A14" s="34" t="s">
        <v>43</v>
      </c>
      <c r="B14" s="35">
        <v>6</v>
      </c>
      <c r="C14" s="36">
        <v>845879</v>
      </c>
      <c r="D14" s="36">
        <v>4536782.74</v>
      </c>
      <c r="E14" s="36">
        <v>1930431.62</v>
      </c>
      <c r="F14" s="36">
        <v>756863.11</v>
      </c>
      <c r="G14" s="37">
        <f>Table13[[#This Row],[Yılı Harcama Tutarı]]*100/Table13[[#This Row],[Toplam Yıl Ödeneği]]</f>
        <v>89.476522055755012</v>
      </c>
    </row>
    <row r="15" spans="1:7" ht="15.75" x14ac:dyDescent="0.25">
      <c r="A15" s="34" t="s">
        <v>35</v>
      </c>
      <c r="B15" s="35">
        <v>8</v>
      </c>
      <c r="C15" s="36">
        <v>322000</v>
      </c>
      <c r="D15" s="36">
        <v>3273502.69</v>
      </c>
      <c r="E15" s="36">
        <v>2094563.69</v>
      </c>
      <c r="F15" s="36">
        <v>153192</v>
      </c>
      <c r="G15" s="37">
        <f>Table13[[#This Row],[Yılı Harcama Tutarı]]*100/Table13[[#This Row],[Toplam Yıl Ödeneği]]</f>
        <v>47.575155279503107</v>
      </c>
    </row>
  </sheetData>
  <mergeCells count="1">
    <mergeCell ref="A2:G2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H31" sqref="H31"/>
    </sheetView>
  </sheetViews>
  <sheetFormatPr defaultRowHeight="15" x14ac:dyDescent="0.25"/>
  <cols>
    <col min="1" max="1" width="24.140625" customWidth="1"/>
    <col min="2" max="2" width="14" customWidth="1"/>
    <col min="3" max="3" width="16.140625" customWidth="1"/>
    <col min="4" max="4" width="14.7109375" customWidth="1"/>
    <col min="5" max="5" width="15.28515625" customWidth="1"/>
    <col min="6" max="6" width="13.7109375" customWidth="1"/>
    <col min="7" max="7" width="19.42578125" customWidth="1"/>
  </cols>
  <sheetData>
    <row r="1" spans="1:7" ht="27" x14ac:dyDescent="0.35">
      <c r="A1" s="56" t="s">
        <v>88</v>
      </c>
      <c r="B1" s="56"/>
      <c r="C1" s="56"/>
      <c r="D1" s="56"/>
      <c r="E1" s="56"/>
      <c r="F1" s="56"/>
      <c r="G1" s="56"/>
    </row>
    <row r="2" spans="1:7" ht="47.25" x14ac:dyDescent="0.25">
      <c r="A2" s="38" t="s">
        <v>89</v>
      </c>
      <c r="B2" s="38" t="s">
        <v>54</v>
      </c>
      <c r="C2" s="39" t="s">
        <v>63</v>
      </c>
      <c r="D2" s="39" t="s">
        <v>64</v>
      </c>
      <c r="E2" s="39" t="s">
        <v>65</v>
      </c>
      <c r="F2" s="39" t="s">
        <v>90</v>
      </c>
      <c r="G2" s="39" t="s">
        <v>91</v>
      </c>
    </row>
    <row r="3" spans="1:7" ht="15.75" x14ac:dyDescent="0.25">
      <c r="A3" s="38" t="s">
        <v>11</v>
      </c>
      <c r="B3" s="40">
        <v>47</v>
      </c>
      <c r="C3" s="41">
        <v>55559370.609999999</v>
      </c>
      <c r="D3" s="41">
        <v>341781291.98000002</v>
      </c>
      <c r="E3" s="41">
        <v>281004766.93000001</v>
      </c>
      <c r="F3" s="41">
        <v>30723385.91</v>
      </c>
      <c r="G3" s="41">
        <v>311728152.83999997</v>
      </c>
    </row>
    <row r="4" spans="1:7" ht="15.75" x14ac:dyDescent="0.25">
      <c r="A4" s="38" t="s">
        <v>12</v>
      </c>
      <c r="B4" s="40">
        <v>199</v>
      </c>
      <c r="C4" s="41">
        <v>865129131.67999995</v>
      </c>
      <c r="D4" s="41">
        <v>4706038676.8599997</v>
      </c>
      <c r="E4" s="41">
        <v>1949886653.6700001</v>
      </c>
      <c r="F4" s="41">
        <v>504825005.81999999</v>
      </c>
      <c r="G4" s="41">
        <v>2454711659.4899998</v>
      </c>
    </row>
    <row r="5" spans="1:7" ht="15.75" x14ac:dyDescent="0.25">
      <c r="A5" s="38" t="s">
        <v>19</v>
      </c>
      <c r="B5" s="40">
        <v>32</v>
      </c>
      <c r="C5" s="41">
        <v>19079965.07</v>
      </c>
      <c r="D5" s="41">
        <v>655577298.27999997</v>
      </c>
      <c r="E5" s="41">
        <v>308759164</v>
      </c>
      <c r="F5" s="41">
        <v>55685.72</v>
      </c>
      <c r="G5" s="41">
        <v>308814849.72000003</v>
      </c>
    </row>
    <row r="6" spans="1:7" ht="15.75" x14ac:dyDescent="0.25">
      <c r="A6" s="38" t="s">
        <v>20</v>
      </c>
      <c r="B6" s="40">
        <v>87</v>
      </c>
      <c r="C6" s="41">
        <v>28620464</v>
      </c>
      <c r="D6" s="41">
        <v>2144796067.01</v>
      </c>
      <c r="E6" s="41">
        <v>197882</v>
      </c>
      <c r="F6" s="41">
        <v>6000</v>
      </c>
      <c r="G6" s="41">
        <v>203882</v>
      </c>
    </row>
    <row r="7" spans="1:7" ht="15.75" x14ac:dyDescent="0.25">
      <c r="A7" s="38" t="s">
        <v>31</v>
      </c>
      <c r="B7" s="40">
        <v>1</v>
      </c>
      <c r="C7" s="41">
        <v>1500000</v>
      </c>
      <c r="D7" s="41">
        <v>19000000</v>
      </c>
      <c r="E7" s="41">
        <v>17500000</v>
      </c>
      <c r="F7" s="41">
        <v>961219.53</v>
      </c>
      <c r="G7" s="41">
        <v>18461219.530000001</v>
      </c>
    </row>
    <row r="8" spans="1:7" ht="15.75" x14ac:dyDescent="0.25">
      <c r="A8" s="42" t="s">
        <v>60</v>
      </c>
      <c r="B8" s="43">
        <f>SUBTOTAL(109,Table14[Proje Sayısı])</f>
        <v>366</v>
      </c>
      <c r="C8" s="44">
        <f>SUBTOTAL(109,Table14[Toplam Yıl
 Ödeneği])</f>
        <v>969888931.36000001</v>
      </c>
      <c r="D8" s="44">
        <f>SUBTOTAL(109,Table14[Toplam Proje
 Tutarı])</f>
        <v>7867193334.1300001</v>
      </c>
      <c r="E8" s="44">
        <f>SUBTOTAL(109,Table14[Önceki Yıllar 
Toplam Harcaması])</f>
        <v>2557348466.5999999</v>
      </c>
      <c r="F8" s="44">
        <f>SUBTOTAL(109,Table14[Yılı 
Harcama Tutarı])</f>
        <v>536571296.98000002</v>
      </c>
      <c r="G8" s="44">
        <f>SUBTOTAL(109,Table14[Toplam Harcama 
Tutarı])</f>
        <v>3093919763.5800004</v>
      </c>
    </row>
  </sheetData>
  <mergeCells count="1">
    <mergeCell ref="A1:G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I5" sqref="I5"/>
    </sheetView>
  </sheetViews>
  <sheetFormatPr defaultRowHeight="15" x14ac:dyDescent="0.25"/>
  <cols>
    <col min="1" max="1" width="39.85546875" bestFit="1" customWidth="1"/>
    <col min="2" max="2" width="92" bestFit="1" customWidth="1"/>
    <col min="3" max="3" width="14.28515625" bestFit="1" customWidth="1"/>
    <col min="4" max="4" width="18.5703125" bestFit="1" customWidth="1"/>
    <col min="5" max="5" width="14.28515625" customWidth="1"/>
    <col min="6" max="6" width="15.28515625" customWidth="1"/>
    <col min="7" max="7" width="16.7109375" customWidth="1"/>
    <col min="8" max="8" width="15.7109375" customWidth="1"/>
  </cols>
  <sheetData>
    <row r="1" spans="1:8" ht="12.75" customHeight="1" x14ac:dyDescent="0.25">
      <c r="A1" s="57" t="s">
        <v>92</v>
      </c>
      <c r="B1" s="57"/>
      <c r="C1" s="57"/>
      <c r="D1" s="57"/>
      <c r="E1" s="57"/>
      <c r="F1" s="57"/>
      <c r="G1" s="57"/>
      <c r="H1" s="57"/>
    </row>
    <row r="2" spans="1:8" ht="14.25" customHeight="1" x14ac:dyDescent="0.25">
      <c r="A2" s="58"/>
      <c r="B2" s="58"/>
      <c r="C2" s="58"/>
      <c r="D2" s="58"/>
      <c r="E2" s="58"/>
      <c r="F2" s="58"/>
      <c r="G2" s="58"/>
      <c r="H2" s="58"/>
    </row>
    <row r="3" spans="1:8" ht="47.25" x14ac:dyDescent="0.25">
      <c r="A3" s="45" t="s">
        <v>93</v>
      </c>
      <c r="B3" s="45" t="s">
        <v>94</v>
      </c>
      <c r="C3" s="46" t="s">
        <v>86</v>
      </c>
      <c r="D3" s="45" t="s">
        <v>89</v>
      </c>
      <c r="E3" s="47" t="s">
        <v>95</v>
      </c>
      <c r="F3" s="47" t="s">
        <v>96</v>
      </c>
      <c r="G3" s="47" t="s">
        <v>65</v>
      </c>
      <c r="H3" s="47" t="s">
        <v>66</v>
      </c>
    </row>
    <row r="4" spans="1:8" ht="30" x14ac:dyDescent="0.25">
      <c r="A4" s="2" t="s">
        <v>97</v>
      </c>
      <c r="B4" s="5" t="s">
        <v>98</v>
      </c>
      <c r="C4" s="2" t="s">
        <v>39</v>
      </c>
      <c r="D4" s="2" t="s">
        <v>12</v>
      </c>
      <c r="E4" s="3">
        <v>0</v>
      </c>
      <c r="F4" s="3">
        <v>27240491.100000001</v>
      </c>
      <c r="G4" s="3">
        <v>0</v>
      </c>
      <c r="H4" s="3">
        <v>0</v>
      </c>
    </row>
    <row r="5" spans="1:8" ht="25.5" customHeight="1" x14ac:dyDescent="0.25">
      <c r="A5" s="2" t="s">
        <v>97</v>
      </c>
      <c r="B5" s="2" t="s">
        <v>99</v>
      </c>
      <c r="C5" s="2" t="s">
        <v>39</v>
      </c>
      <c r="D5" s="2" t="s">
        <v>12</v>
      </c>
      <c r="E5" s="3">
        <v>141205383.05000001</v>
      </c>
      <c r="F5" s="3">
        <v>237131010.41999999</v>
      </c>
      <c r="G5" s="3">
        <v>53845672.229999997</v>
      </c>
      <c r="H5" s="3">
        <v>108082562.15000001</v>
      </c>
    </row>
    <row r="6" spans="1:8" ht="27.75" customHeight="1" x14ac:dyDescent="0.25">
      <c r="A6" s="2" t="s">
        <v>97</v>
      </c>
      <c r="B6" s="2" t="s">
        <v>100</v>
      </c>
      <c r="C6" s="2" t="s">
        <v>39</v>
      </c>
      <c r="D6" s="2" t="s">
        <v>12</v>
      </c>
      <c r="E6" s="3">
        <v>647870.44999999995</v>
      </c>
      <c r="F6" s="3">
        <v>7403473.0599999996</v>
      </c>
      <c r="G6" s="3">
        <v>6755602</v>
      </c>
      <c r="H6" s="3">
        <v>0</v>
      </c>
    </row>
    <row r="7" spans="1:8" ht="30" x14ac:dyDescent="0.25">
      <c r="A7" s="2" t="s">
        <v>97</v>
      </c>
      <c r="B7" s="5" t="s">
        <v>101</v>
      </c>
      <c r="C7" s="5" t="s">
        <v>18</v>
      </c>
      <c r="D7" s="2" t="s">
        <v>12</v>
      </c>
      <c r="E7" s="3">
        <v>61412199</v>
      </c>
      <c r="F7" s="3">
        <v>170575537</v>
      </c>
      <c r="G7" s="3">
        <v>98895572</v>
      </c>
      <c r="H7" s="3">
        <v>31371964</v>
      </c>
    </row>
    <row r="8" spans="1:8" ht="30" x14ac:dyDescent="0.25">
      <c r="A8" s="2" t="s">
        <v>97</v>
      </c>
      <c r="B8" s="2" t="s">
        <v>102</v>
      </c>
      <c r="C8" s="5" t="s">
        <v>18</v>
      </c>
      <c r="D8" s="2" t="s">
        <v>12</v>
      </c>
      <c r="E8" s="3">
        <v>5000000</v>
      </c>
      <c r="F8" s="3">
        <v>9897603.9399999995</v>
      </c>
      <c r="G8" s="3">
        <v>0</v>
      </c>
      <c r="H8" s="3">
        <v>2944120</v>
      </c>
    </row>
    <row r="9" spans="1:8" ht="24" customHeight="1" x14ac:dyDescent="0.25">
      <c r="A9" s="2" t="s">
        <v>103</v>
      </c>
      <c r="B9" s="2" t="s">
        <v>104</v>
      </c>
      <c r="C9" s="2" t="s">
        <v>105</v>
      </c>
      <c r="D9" s="2" t="s">
        <v>20</v>
      </c>
      <c r="E9" s="3">
        <v>1513940</v>
      </c>
      <c r="F9" s="3">
        <v>1513940</v>
      </c>
      <c r="G9" s="3">
        <v>0</v>
      </c>
      <c r="H9" s="3">
        <v>0</v>
      </c>
    </row>
    <row r="10" spans="1:8" ht="30" x14ac:dyDescent="0.25">
      <c r="A10" s="2" t="s">
        <v>103</v>
      </c>
      <c r="B10" s="5" t="s">
        <v>106</v>
      </c>
      <c r="C10" s="2" t="s">
        <v>105</v>
      </c>
      <c r="D10" s="2" t="s">
        <v>12</v>
      </c>
      <c r="E10" s="3">
        <v>426880.67</v>
      </c>
      <c r="F10" s="3">
        <v>426880.67</v>
      </c>
      <c r="G10" s="3">
        <v>0</v>
      </c>
      <c r="H10" s="3">
        <v>201653.7</v>
      </c>
    </row>
    <row r="11" spans="1:8" ht="23.25" customHeight="1" x14ac:dyDescent="0.25">
      <c r="A11" s="2" t="s">
        <v>103</v>
      </c>
      <c r="B11" s="2" t="s">
        <v>107</v>
      </c>
      <c r="C11" s="2" t="s">
        <v>105</v>
      </c>
      <c r="D11" s="2" t="s">
        <v>12</v>
      </c>
      <c r="E11" s="3">
        <v>482620</v>
      </c>
      <c r="F11" s="3">
        <v>482620</v>
      </c>
      <c r="G11" s="3">
        <v>0</v>
      </c>
      <c r="H11" s="3">
        <v>120792.03</v>
      </c>
    </row>
    <row r="12" spans="1:8" ht="24.95" customHeight="1" x14ac:dyDescent="0.25">
      <c r="A12" s="2" t="s">
        <v>108</v>
      </c>
      <c r="B12" s="2" t="s">
        <v>109</v>
      </c>
      <c r="C12" s="2" t="s">
        <v>105</v>
      </c>
      <c r="D12" s="2" t="s">
        <v>11</v>
      </c>
      <c r="E12" s="3">
        <v>493062.76</v>
      </c>
      <c r="F12" s="3">
        <v>754000</v>
      </c>
      <c r="G12" s="3">
        <v>260937</v>
      </c>
      <c r="H12" s="3">
        <v>493062.76</v>
      </c>
    </row>
    <row r="13" spans="1:8" ht="24.95" customHeight="1" x14ac:dyDescent="0.25">
      <c r="A13" s="2" t="s">
        <v>108</v>
      </c>
      <c r="B13" s="2" t="s">
        <v>110</v>
      </c>
      <c r="C13" s="2" t="s">
        <v>43</v>
      </c>
      <c r="D13" s="2" t="s">
        <v>12</v>
      </c>
      <c r="E13" s="3">
        <v>0</v>
      </c>
      <c r="F13" s="3">
        <v>3301050</v>
      </c>
      <c r="G13" s="3">
        <v>1930431.62</v>
      </c>
      <c r="H13" s="3">
        <v>0</v>
      </c>
    </row>
    <row r="14" spans="1:8" ht="24.95" customHeight="1" x14ac:dyDescent="0.25">
      <c r="A14" s="2" t="s">
        <v>108</v>
      </c>
      <c r="B14" s="2" t="s">
        <v>111</v>
      </c>
      <c r="C14" s="2" t="s">
        <v>24</v>
      </c>
      <c r="D14" s="2" t="s">
        <v>20</v>
      </c>
      <c r="E14" s="3">
        <v>0</v>
      </c>
      <c r="F14" s="3">
        <v>2049000</v>
      </c>
      <c r="G14" s="3">
        <v>0</v>
      </c>
      <c r="H14" s="3">
        <v>0</v>
      </c>
    </row>
    <row r="15" spans="1:8" ht="30" x14ac:dyDescent="0.25">
      <c r="A15" s="2" t="s">
        <v>108</v>
      </c>
      <c r="B15" s="2" t="s">
        <v>112</v>
      </c>
      <c r="C15" s="5" t="s">
        <v>113</v>
      </c>
      <c r="D15" s="2" t="s">
        <v>12</v>
      </c>
      <c r="E15" s="3">
        <v>2689200</v>
      </c>
      <c r="F15" s="3">
        <v>6723064</v>
      </c>
      <c r="G15" s="3">
        <v>0</v>
      </c>
      <c r="H15" s="3">
        <v>537840</v>
      </c>
    </row>
    <row r="16" spans="1:8" ht="30" x14ac:dyDescent="0.25">
      <c r="A16" s="2" t="s">
        <v>114</v>
      </c>
      <c r="B16" s="5" t="s">
        <v>115</v>
      </c>
      <c r="C16" s="2" t="s">
        <v>27</v>
      </c>
      <c r="D16" s="2" t="s">
        <v>19</v>
      </c>
      <c r="E16" s="3">
        <v>500000</v>
      </c>
      <c r="F16" s="3">
        <v>1829000</v>
      </c>
      <c r="G16" s="3">
        <v>0</v>
      </c>
      <c r="H16" s="3">
        <v>0</v>
      </c>
    </row>
    <row r="17" spans="1:8" ht="30" x14ac:dyDescent="0.25">
      <c r="A17" s="2" t="s">
        <v>114</v>
      </c>
      <c r="B17" s="2" t="s">
        <v>116</v>
      </c>
      <c r="C17" s="5" t="s">
        <v>18</v>
      </c>
      <c r="D17" s="2" t="s">
        <v>12</v>
      </c>
      <c r="E17" s="3">
        <v>247092</v>
      </c>
      <c r="F17" s="3">
        <v>247092</v>
      </c>
      <c r="G17" s="3">
        <v>0</v>
      </c>
      <c r="H17" s="3">
        <v>135292.45000000001</v>
      </c>
    </row>
    <row r="18" spans="1:8" ht="20.100000000000001" customHeight="1" x14ac:dyDescent="0.25">
      <c r="A18" s="2" t="s">
        <v>117</v>
      </c>
      <c r="B18" s="2" t="s">
        <v>118</v>
      </c>
      <c r="C18" s="2" t="s">
        <v>14</v>
      </c>
      <c r="D18" s="2" t="s">
        <v>11</v>
      </c>
      <c r="E18" s="3">
        <v>1120598</v>
      </c>
      <c r="F18" s="3">
        <v>1120598</v>
      </c>
      <c r="G18" s="3">
        <v>0</v>
      </c>
      <c r="H18" s="3">
        <v>482273</v>
      </c>
    </row>
    <row r="19" spans="1:8" ht="20.100000000000001" customHeight="1" x14ac:dyDescent="0.25">
      <c r="A19" s="2" t="s">
        <v>117</v>
      </c>
      <c r="B19" s="2" t="s">
        <v>119</v>
      </c>
      <c r="C19" s="2" t="s">
        <v>14</v>
      </c>
      <c r="D19" s="2" t="s">
        <v>12</v>
      </c>
      <c r="E19" s="3">
        <v>1086562.6399999999</v>
      </c>
      <c r="F19" s="3">
        <v>1086562.6399999999</v>
      </c>
      <c r="G19" s="3">
        <v>0</v>
      </c>
      <c r="H19" s="3">
        <v>510347.89</v>
      </c>
    </row>
    <row r="20" spans="1:8" ht="20.100000000000001" customHeight="1" x14ac:dyDescent="0.25">
      <c r="A20" s="2" t="s">
        <v>117</v>
      </c>
      <c r="B20" s="2" t="s">
        <v>120</v>
      </c>
      <c r="C20" s="2" t="s">
        <v>14</v>
      </c>
      <c r="D20" s="2" t="s">
        <v>12</v>
      </c>
      <c r="E20" s="3">
        <v>317700</v>
      </c>
      <c r="F20" s="3">
        <v>317700</v>
      </c>
      <c r="G20" s="3">
        <v>0</v>
      </c>
      <c r="H20" s="3">
        <v>98294</v>
      </c>
    </row>
    <row r="21" spans="1:8" ht="20.100000000000001" customHeight="1" x14ac:dyDescent="0.25">
      <c r="A21" s="2" t="s">
        <v>121</v>
      </c>
      <c r="B21" s="2" t="s">
        <v>122</v>
      </c>
      <c r="C21" s="2" t="s">
        <v>14</v>
      </c>
      <c r="D21" s="2" t="s">
        <v>12</v>
      </c>
      <c r="E21" s="3">
        <v>1120000</v>
      </c>
      <c r="F21" s="3">
        <v>1120000</v>
      </c>
      <c r="G21" s="3">
        <v>0</v>
      </c>
      <c r="H21" s="3">
        <v>853183.6</v>
      </c>
    </row>
    <row r="22" spans="1:8" ht="20.100000000000001" customHeight="1" x14ac:dyDescent="0.25">
      <c r="A22" s="2" t="s">
        <v>121</v>
      </c>
      <c r="B22" s="2" t="s">
        <v>123</v>
      </c>
      <c r="C22" s="2" t="s">
        <v>14</v>
      </c>
      <c r="D22" s="2" t="s">
        <v>12</v>
      </c>
      <c r="E22" s="3">
        <v>169500</v>
      </c>
      <c r="F22" s="3">
        <v>169500</v>
      </c>
      <c r="G22" s="3">
        <v>0</v>
      </c>
      <c r="H22" s="3">
        <v>0</v>
      </c>
    </row>
    <row r="23" spans="1:8" ht="18" customHeight="1" x14ac:dyDescent="0.25">
      <c r="A23" s="2" t="s">
        <v>121</v>
      </c>
      <c r="B23" s="2" t="s">
        <v>124</v>
      </c>
      <c r="C23" s="2" t="s">
        <v>14</v>
      </c>
      <c r="D23" s="2" t="s">
        <v>12</v>
      </c>
      <c r="E23" s="3">
        <v>356061.96</v>
      </c>
      <c r="F23" s="3">
        <v>766539.15</v>
      </c>
      <c r="G23" s="3">
        <v>410477.19</v>
      </c>
      <c r="H23" s="3">
        <v>356061.96</v>
      </c>
    </row>
    <row r="24" spans="1:8" ht="20.100000000000001" customHeight="1" x14ac:dyDescent="0.25">
      <c r="A24" s="2" t="s">
        <v>121</v>
      </c>
      <c r="B24" s="2" t="s">
        <v>125</v>
      </c>
      <c r="C24" s="2" t="s">
        <v>14</v>
      </c>
      <c r="D24" s="2" t="s">
        <v>12</v>
      </c>
      <c r="E24" s="3">
        <v>909000</v>
      </c>
      <c r="F24" s="3">
        <v>909000</v>
      </c>
      <c r="G24" s="3">
        <v>0</v>
      </c>
      <c r="H24" s="3">
        <v>831151.16</v>
      </c>
    </row>
    <row r="25" spans="1:8" ht="20.100000000000001" customHeight="1" x14ac:dyDescent="0.25">
      <c r="A25" s="2" t="s">
        <v>126</v>
      </c>
      <c r="B25" s="2" t="s">
        <v>127</v>
      </c>
      <c r="C25" s="2" t="s">
        <v>14</v>
      </c>
      <c r="D25" s="2" t="s">
        <v>12</v>
      </c>
      <c r="E25" s="3">
        <v>6150000</v>
      </c>
      <c r="F25" s="3">
        <v>6150000</v>
      </c>
      <c r="G25" s="3">
        <v>0</v>
      </c>
      <c r="H25" s="3">
        <v>0</v>
      </c>
    </row>
    <row r="26" spans="1:8" ht="20.100000000000001" customHeight="1" x14ac:dyDescent="0.25">
      <c r="A26" s="2" t="s">
        <v>128</v>
      </c>
      <c r="B26" s="2" t="s">
        <v>129</v>
      </c>
      <c r="C26" s="2" t="s">
        <v>14</v>
      </c>
      <c r="D26" s="2" t="s">
        <v>12</v>
      </c>
      <c r="E26" s="3">
        <v>750000</v>
      </c>
      <c r="F26" s="3">
        <v>750000</v>
      </c>
      <c r="G26" s="3">
        <v>0</v>
      </c>
      <c r="H26" s="3">
        <v>0</v>
      </c>
    </row>
    <row r="27" spans="1:8" ht="20.100000000000001" customHeight="1" x14ac:dyDescent="0.25">
      <c r="A27" s="2" t="s">
        <v>128</v>
      </c>
      <c r="B27" s="2" t="s">
        <v>130</v>
      </c>
      <c r="C27" s="2" t="s">
        <v>14</v>
      </c>
      <c r="D27" s="2" t="s">
        <v>12</v>
      </c>
      <c r="E27" s="3">
        <v>3500000</v>
      </c>
      <c r="F27" s="3">
        <v>3500000</v>
      </c>
      <c r="G27" s="3">
        <v>0</v>
      </c>
      <c r="H27" s="3">
        <v>643621</v>
      </c>
    </row>
    <row r="28" spans="1:8" ht="20.100000000000001" customHeight="1" x14ac:dyDescent="0.25">
      <c r="A28" s="2" t="s">
        <v>128</v>
      </c>
      <c r="B28" s="2" t="s">
        <v>131</v>
      </c>
      <c r="C28" s="2" t="s">
        <v>14</v>
      </c>
      <c r="D28" s="2" t="s">
        <v>12</v>
      </c>
      <c r="E28" s="3">
        <v>3500000</v>
      </c>
      <c r="F28" s="3">
        <v>3500000</v>
      </c>
      <c r="G28" s="3">
        <v>0</v>
      </c>
      <c r="H28" s="3">
        <v>2889000</v>
      </c>
    </row>
    <row r="29" spans="1:8" ht="20.100000000000001" customHeight="1" x14ac:dyDescent="0.25">
      <c r="A29" s="2" t="s">
        <v>132</v>
      </c>
      <c r="B29" s="2" t="s">
        <v>133</v>
      </c>
      <c r="C29" s="2" t="s">
        <v>14</v>
      </c>
      <c r="D29" s="2" t="s">
        <v>12</v>
      </c>
      <c r="E29" s="3">
        <v>820000</v>
      </c>
      <c r="F29" s="3">
        <v>820000</v>
      </c>
      <c r="G29" s="3">
        <v>0</v>
      </c>
      <c r="H29" s="3">
        <v>0</v>
      </c>
    </row>
    <row r="30" spans="1:8" ht="20.100000000000001" customHeight="1" x14ac:dyDescent="0.25">
      <c r="A30" s="2" t="s">
        <v>132</v>
      </c>
      <c r="B30" s="2" t="s">
        <v>134</v>
      </c>
      <c r="C30" s="2" t="s">
        <v>14</v>
      </c>
      <c r="D30" s="2" t="s">
        <v>12</v>
      </c>
      <c r="E30" s="3">
        <v>771000</v>
      </c>
      <c r="F30" s="3">
        <v>771000</v>
      </c>
      <c r="G30" s="3">
        <v>0</v>
      </c>
      <c r="H30" s="3">
        <v>450253.39</v>
      </c>
    </row>
    <row r="31" spans="1:8" ht="30" x14ac:dyDescent="0.25">
      <c r="A31" s="2" t="s">
        <v>132</v>
      </c>
      <c r="B31" s="5" t="s">
        <v>135</v>
      </c>
      <c r="C31" s="2" t="s">
        <v>14</v>
      </c>
      <c r="D31" s="2" t="s">
        <v>12</v>
      </c>
      <c r="E31" s="3">
        <v>127500</v>
      </c>
      <c r="F31" s="3">
        <v>127500</v>
      </c>
      <c r="G31" s="3">
        <v>0</v>
      </c>
      <c r="H31" s="3">
        <v>0</v>
      </c>
    </row>
    <row r="32" spans="1:8" ht="24.95" customHeight="1" x14ac:dyDescent="0.25">
      <c r="A32" s="2" t="s">
        <v>132</v>
      </c>
      <c r="B32" s="2" t="s">
        <v>136</v>
      </c>
      <c r="C32" s="2" t="s">
        <v>14</v>
      </c>
      <c r="D32" s="2" t="s">
        <v>12</v>
      </c>
      <c r="E32" s="3">
        <v>1947200</v>
      </c>
      <c r="F32" s="3">
        <v>1947200</v>
      </c>
      <c r="G32" s="3">
        <v>0</v>
      </c>
      <c r="H32" s="3">
        <v>467940.69</v>
      </c>
    </row>
    <row r="33" spans="2:8" ht="18.75" x14ac:dyDescent="0.3">
      <c r="B33" s="48"/>
      <c r="C33" s="59" t="s">
        <v>60</v>
      </c>
      <c r="D33" s="59"/>
      <c r="E33" s="49">
        <f>SUM(E4:E32)</f>
        <v>237263370.52999997</v>
      </c>
      <c r="F33" s="49">
        <f>SUM(F4:F32)</f>
        <v>492630361.97999996</v>
      </c>
      <c r="G33" s="49">
        <f>SUM(G4:G32)</f>
        <v>162098692.03999999</v>
      </c>
      <c r="H33" s="49">
        <f>SUM(H4:H32)</f>
        <v>151469413.77999994</v>
      </c>
    </row>
  </sheetData>
  <mergeCells count="2">
    <mergeCell ref="A1:H2"/>
    <mergeCell ref="C33:D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İLLER YATIRIM İZLEME RAPORU</vt:lpstr>
      <vt:lpstr>KURULUŞLARA GÖRE </vt:lpstr>
      <vt:lpstr>İLÇELERE GÖRE</vt:lpstr>
      <vt:lpstr>SEKTÖRELERE GÖRE </vt:lpstr>
      <vt:lpstr>PROJE BAZINDA</vt:lpstr>
      <vt:lpstr>BELEDİYE PROJLERİ İZLEME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2020-10-20T05:40:42Z</dcterms:modified>
</cp:coreProperties>
</file>